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dheg\Dropbox\Council Commissioner\Annual Program Planning\2026\"/>
    </mc:Choice>
  </mc:AlternateContent>
  <xr:revisionPtr revIDLastSave="0" documentId="13_ncr:1_{3C6DCC91-17F4-4A45-AB88-1052E3199E38}" xr6:coauthVersionLast="47" xr6:coauthVersionMax="47" xr10:uidLastSave="{00000000-0000-0000-0000-000000000000}"/>
  <bookViews>
    <workbookView xWindow="-120" yWindow="-120" windowWidth="38640" windowHeight="21120" tabRatio="835" xr2:uid="{00000000-000D-0000-FFFF-FFFF00000000}"/>
  </bookViews>
  <sheets>
    <sheet name="Instructions" sheetId="2" r:id="rId1"/>
    <sheet name="1. Brainstorming" sheetId="3" r:id="rId2"/>
    <sheet name="2. Calendar" sheetId="4" r:id="rId3"/>
    <sheet name="3. Leadership Development" sheetId="14" r:id="rId4"/>
    <sheet name="4. Recruiting" sheetId="15" r:id="rId5"/>
    <sheet name="5. Budgets" sheetId="16" r:id="rId6"/>
    <sheet name="6. Communication Plan" sheetId="13" r:id="rId7"/>
    <sheet name="7. Evaluation" sheetId="7" r:id="rId8"/>
  </sheets>
  <definedNames>
    <definedName name="_xlnm.Print_Area" localSheetId="2">'2. Calendar'!$A$1:$F$96</definedName>
    <definedName name="_xlnm.Print_Area" localSheetId="3">'3. Leadership Development'!$A$1:$C$36</definedName>
    <definedName name="_xlnm.Print_Area" localSheetId="4">'4. Recruiting'!$A$1:$D$39</definedName>
    <definedName name="_xlnm.Print_Area" localSheetId="5">'5. Budgets'!$A$1:$P$63</definedName>
    <definedName name="_xlnm.Print_Area" localSheetId="6">'6. Communication Plan'!$A$1:$A$13</definedName>
    <definedName name="_xlnm.Print_Area" localSheetId="7">'7. Evaluation'!$A$1:$A$11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6" l="1"/>
  <c r="H6" i="16"/>
  <c r="E15" i="16"/>
  <c r="M15" i="16"/>
  <c r="O15" i="16" s="1"/>
  <c r="M16" i="16"/>
  <c r="O16" i="16" s="1"/>
  <c r="E17" i="16"/>
  <c r="E19" i="16"/>
  <c r="M19" i="16"/>
  <c r="O19" i="16" s="1"/>
  <c r="E23" i="16"/>
  <c r="M23" i="16"/>
  <c r="O23" i="16"/>
  <c r="E25" i="16"/>
  <c r="O25" i="16"/>
  <c r="E27" i="16"/>
  <c r="E47" i="16" s="1"/>
  <c r="E54" i="16" s="1"/>
  <c r="M27" i="16"/>
  <c r="O27" i="16" s="1"/>
  <c r="E29" i="16"/>
  <c r="O29" i="16"/>
  <c r="E30" i="16"/>
  <c r="M30" i="16"/>
  <c r="O30" i="16" s="1"/>
  <c r="E31" i="16"/>
  <c r="E32" i="16"/>
  <c r="O32" i="16"/>
  <c r="E35" i="16"/>
  <c r="M35" i="16"/>
  <c r="O35" i="16"/>
  <c r="M36" i="16"/>
  <c r="O36" i="16" s="1"/>
  <c r="M37" i="16"/>
  <c r="O37" i="16"/>
  <c r="M38" i="16"/>
  <c r="O38" i="16"/>
  <c r="E41" i="16"/>
  <c r="M41" i="16"/>
  <c r="O41" i="16"/>
  <c r="E42" i="16"/>
  <c r="E44" i="16"/>
  <c r="M44" i="16"/>
  <c r="O44" i="16"/>
  <c r="E45" i="16"/>
  <c r="M45" i="16"/>
  <c r="O45" i="16"/>
  <c r="A50" i="16"/>
  <c r="E50" i="16" s="1"/>
  <c r="E52" i="16" s="1"/>
  <c r="M50" i="16"/>
  <c r="O50" i="16"/>
  <c r="O52" i="16" s="1"/>
  <c r="M54" i="16" s="1"/>
  <c r="E51" i="16"/>
  <c r="O51" i="16"/>
  <c r="M60" i="16"/>
  <c r="B4" i="14"/>
  <c r="B12" i="14"/>
  <c r="H5" i="16" s="1"/>
  <c r="B3" i="14"/>
  <c r="H4" i="16" s="1"/>
  <c r="O47" i="16" l="1"/>
  <c r="K54" i="16" s="1"/>
  <c r="O54" i="16" s="1"/>
  <c r="K56" i="16" s="1"/>
  <c r="E56" i="16"/>
  <c r="A56" i="16"/>
  <c r="A60" i="16" s="1"/>
  <c r="O56" i="16" l="1"/>
  <c r="K60" i="16"/>
  <c r="O60" i="16" s="1"/>
</calcChain>
</file>

<file path=xl/sharedStrings.xml><?xml version="1.0" encoding="utf-8"?>
<sst xmlns="http://schemas.openxmlformats.org/spreadsheetml/2006/main" count="368" uniqueCount="266">
  <si>
    <t>Key elements</t>
  </si>
  <si>
    <t>-Ask all Scouts to take part in choosing troop activities</t>
  </si>
  <si>
    <t>-Plan fun and meaningful events that meet the needs of your Scouts</t>
  </si>
  <si>
    <t>-Develop and publish your annual calendar (then share it with your families)</t>
  </si>
  <si>
    <t>Program Planning Steps</t>
  </si>
  <si>
    <r>
      <t xml:space="preserve">Step 1.  Brainstorming </t>
    </r>
    <r>
      <rPr>
        <sz val="12"/>
        <rFont val="Arial"/>
        <family val="2"/>
      </rPr>
      <t xml:space="preserve">- Think without limits! Use this worksheet to select a mix of activities that best represents what the youth and their parents want to do in Scouting.  A balanced program should include elements from all the categories so that your Scouts can have the richest experience possible.  Please feel free to encourage your group to expand on this list, it is just a good place to start. </t>
    </r>
  </si>
  <si>
    <r>
      <t>Step 2. Calendar</t>
    </r>
    <r>
      <rPr>
        <sz val="12"/>
        <rFont val="Arial"/>
        <family val="2"/>
      </rPr>
      <t xml:space="preserve"> - After you have selected the top activities that your Scouts want to do in the upcoming year, fill in the calendar.</t>
    </r>
  </si>
  <si>
    <r>
      <t>Step 3. Leadership Development-</t>
    </r>
    <r>
      <rPr>
        <sz val="12"/>
        <rFont val="Arial"/>
        <family val="2"/>
      </rPr>
      <t xml:space="preserve"> Take a look at your current leadership structure.  Identify holes that need to be filled and prospect names of parents that could fill those roles in the future.</t>
    </r>
  </si>
  <si>
    <t>Council / District Activities</t>
  </si>
  <si>
    <t>Summer Camp</t>
  </si>
  <si>
    <t>Wood Badge (Advanced Training for all Scouting Leaders)</t>
  </si>
  <si>
    <t>Fall Camporee</t>
  </si>
  <si>
    <t>Winter Camporee or Klondike</t>
  </si>
  <si>
    <t>Spring Camporee</t>
  </si>
  <si>
    <t>Community Events</t>
  </si>
  <si>
    <t>Display at festival</t>
  </si>
  <si>
    <t>Display at county fair</t>
  </si>
  <si>
    <t>Display at a community event</t>
  </si>
  <si>
    <t>Scout Sunday or Scout Sabbath</t>
  </si>
  <si>
    <t>Weekend Events</t>
  </si>
  <si>
    <t>Camping Specific Weekend</t>
  </si>
  <si>
    <t>Canoeing Weekend</t>
  </si>
  <si>
    <t>Climbing/Cope Weekend</t>
  </si>
  <si>
    <t>Cycling Weekend</t>
  </si>
  <si>
    <t>Emergency Preparedness</t>
  </si>
  <si>
    <t>First Aid Weekend</t>
  </si>
  <si>
    <t>Fishing Weekend</t>
  </si>
  <si>
    <t>Hiking Weekend</t>
  </si>
  <si>
    <t>Orienteering Weekend</t>
  </si>
  <si>
    <t>Pioneering Weekend</t>
  </si>
  <si>
    <t>Wilderness Survival</t>
  </si>
  <si>
    <t xml:space="preserve">Leave No Trace </t>
  </si>
  <si>
    <t>Geocaching Weekend</t>
  </si>
  <si>
    <t>Day Events</t>
  </si>
  <si>
    <t>Indoor rock climbing</t>
  </si>
  <si>
    <t xml:space="preserve">Handicap Awareness activity </t>
  </si>
  <si>
    <t>Courts of Honor</t>
  </si>
  <si>
    <t>High Adventure</t>
  </si>
  <si>
    <t>Philmont Scout Ranch</t>
  </si>
  <si>
    <t>Florida Sea Base</t>
  </si>
  <si>
    <t xml:space="preserve">Northern Tier </t>
  </si>
  <si>
    <t>Canoe Trip</t>
  </si>
  <si>
    <t>Cold weather camping trip</t>
  </si>
  <si>
    <t>Backpacking</t>
  </si>
  <si>
    <t>Service Projects</t>
  </si>
  <si>
    <t>Environmental Good Turn Day</t>
  </si>
  <si>
    <t>Scouting for Food</t>
  </si>
  <si>
    <t>Charter partner service project</t>
  </si>
  <si>
    <t>Camp service day or weekend</t>
  </si>
  <si>
    <t>Volunteer at a food shelter</t>
  </si>
  <si>
    <t>Recruiting Activities</t>
  </si>
  <si>
    <t>Special bring a friend activity</t>
  </si>
  <si>
    <t>Spring recruiting activity</t>
  </si>
  <si>
    <t>Hold a troop open house</t>
  </si>
  <si>
    <t>Committee Chair:</t>
  </si>
  <si>
    <t>Assistant Scoutmaster:</t>
  </si>
  <si>
    <t>Phone #:</t>
  </si>
  <si>
    <t>Email:</t>
  </si>
  <si>
    <t>Meeting Day:</t>
  </si>
  <si>
    <t>Meeting Time:</t>
  </si>
  <si>
    <t>Normal Meeting Place:</t>
  </si>
  <si>
    <t>August</t>
  </si>
  <si>
    <t>Troop Activity:</t>
  </si>
  <si>
    <t>Activity Coordinator:</t>
  </si>
  <si>
    <t xml:space="preserve">Phone:  </t>
  </si>
  <si>
    <t>PLC Meeting:</t>
  </si>
  <si>
    <t>September</t>
  </si>
  <si>
    <t>Unit Elections</t>
  </si>
  <si>
    <t>October</t>
  </si>
  <si>
    <t>November</t>
  </si>
  <si>
    <t xml:space="preserve">Court of Honor </t>
  </si>
  <si>
    <t>December</t>
  </si>
  <si>
    <t>Holiday Party</t>
  </si>
  <si>
    <t>January</t>
  </si>
  <si>
    <t>District Klondike</t>
  </si>
  <si>
    <t>February</t>
  </si>
  <si>
    <t>March</t>
  </si>
  <si>
    <t>Court of Honor / FOS Presentation</t>
  </si>
  <si>
    <t>April</t>
  </si>
  <si>
    <t>Conduct a summer camp orientation for new Scouts (Early Bird Fees Due)</t>
  </si>
  <si>
    <t>Visit a pack meeting and introduce your troop to your future Scouts</t>
  </si>
  <si>
    <t>May</t>
  </si>
  <si>
    <t>Prepare for summer camp</t>
  </si>
  <si>
    <t>District Camporee</t>
  </si>
  <si>
    <t>June</t>
  </si>
  <si>
    <t xml:space="preserve">NYLT Training </t>
  </si>
  <si>
    <t>High Adventure Trip - Older youth (June, July or Aug.)</t>
  </si>
  <si>
    <t>July</t>
  </si>
  <si>
    <t>Troop Leadership and Inventory</t>
  </si>
  <si>
    <t>1 – CR – Chartered Org Rep</t>
  </si>
  <si>
    <t>1 – CC – Committee Chair</t>
  </si>
  <si>
    <t>1 – SM – Scoutmaster</t>
  </si>
  <si>
    <t>2 – MC‐ Committee Members</t>
  </si>
  <si>
    <t>(can be MC or NM‐ New</t>
  </si>
  <si>
    <t>Member Coordinator)</t>
  </si>
  <si>
    <t>Communication plan for families</t>
  </si>
  <si>
    <t>Hold Parent orientation in order to get all parents on the same page as well as answer any questions that they may have.</t>
  </si>
  <si>
    <t>Discuss the importance of each scout in the Troop Popcorn Sale.</t>
  </si>
  <si>
    <t>Gear up for a great year of Scouting fun!!</t>
  </si>
  <si>
    <r>
      <t xml:space="preserve">STOP!   </t>
    </r>
    <r>
      <rPr>
        <b/>
        <sz val="14"/>
        <rFont val="Arial"/>
        <family val="2"/>
      </rPr>
      <t xml:space="preserve">You are now done with your program planning process, but we still have a couple of other notes and tools to help you run your troop.  </t>
    </r>
  </si>
  <si>
    <t>Next steps</t>
  </si>
  <si>
    <t>-Use calendar at joining events</t>
  </si>
  <si>
    <t xml:space="preserve">Scoutmaster:  </t>
  </si>
  <si>
    <t xml:space="preserve">Phone #:  </t>
  </si>
  <si>
    <t xml:space="preserve">Email: </t>
  </si>
  <si>
    <t xml:space="preserve">Welcome to the Troop Program Planning tools.  </t>
  </si>
  <si>
    <t>-Use youth leadership when planning the calendar whenever possible</t>
  </si>
  <si>
    <r>
      <t xml:space="preserve">Step 4. Recruiting Plan </t>
    </r>
    <r>
      <rPr>
        <sz val="12"/>
        <rFont val="Arial"/>
        <family val="2"/>
      </rPr>
      <t xml:space="preserve">- Looking at your calendar, what events could be "recruiting events".  What other actions should your committee or scouts take?  This is a time to think outside the box and really set your unit up for success in recruiting. </t>
    </r>
  </si>
  <si>
    <t>Conduct a joint camping trip with AOL den</t>
  </si>
  <si>
    <t>Fall recruiting activity</t>
  </si>
  <si>
    <t>Host AOLSkills Night (invite local AOL dens)</t>
  </si>
  <si>
    <t>Host AOL and their parents at a troop meeting</t>
  </si>
  <si>
    <t>AOL Bridging Ceremonies</t>
  </si>
  <si>
    <t>Summer Camp - invite AOL to visit camp for a day (June, July or Aug.)</t>
  </si>
  <si>
    <t>REQUIRED FOR RENEWAL</t>
  </si>
  <si>
    <t>CURRENT IN ROLE</t>
  </si>
  <si>
    <t>WHO IS YOUR NEXT?</t>
  </si>
  <si>
    <t xml:space="preserve">Troop Secretary: </t>
  </si>
  <si>
    <t xml:space="preserve">Popcorn (Fundraising) Coordinator: </t>
  </si>
  <si>
    <t xml:space="preserve">Equipment Coordinator: </t>
  </si>
  <si>
    <t xml:space="preserve">Service Champion: </t>
  </si>
  <si>
    <t xml:space="preserve">   to serve your scouts.   Then use a personal approact to recruit and train them to provide the best outcome. </t>
  </si>
  <si>
    <t>GENERIC ACTIONS</t>
  </si>
  <si>
    <t>ACTION</t>
  </si>
  <si>
    <t>OWNER</t>
  </si>
  <si>
    <t>DUE DATE</t>
  </si>
  <si>
    <t>Develop series of Social Media posts for scouts to use in their social media.</t>
  </si>
  <si>
    <t>All meetings will be open to visitors.</t>
  </si>
  <si>
    <t>Create QR code cards for scouts and families to keep and share</t>
  </si>
  <si>
    <t>Update pictures on Website</t>
  </si>
  <si>
    <t>Create a welcome brochure</t>
  </si>
  <si>
    <t xml:space="preserve">Update My.Scouting PIN for BeAScout.org information </t>
  </si>
  <si>
    <t>EVENTS AND ACTIVITIES</t>
  </si>
  <si>
    <t>Trunk-or-Treat</t>
  </si>
  <si>
    <t>Game Night</t>
  </si>
  <si>
    <t>Day Hike</t>
  </si>
  <si>
    <t>-Send calendar and plans to all families</t>
  </si>
  <si>
    <t>-Please send a copy to your DE or Commissioner</t>
  </si>
  <si>
    <t>Scoutmaster: +</t>
  </si>
  <si>
    <t>Troop Committee Chair:+</t>
  </si>
  <si>
    <t>+ Registered Positions</t>
  </si>
  <si>
    <t>Please conduct the Leadership Inventory in Spring or Summer so you have time to recruit the best leaders</t>
  </si>
  <si>
    <t>* Functional Roles</t>
  </si>
  <si>
    <t>Assistant Scoutmasters:  +</t>
  </si>
  <si>
    <t>Troop Treasurer:*</t>
  </si>
  <si>
    <t>Unit Advancement Chair: *</t>
  </si>
  <si>
    <t>Unit Outdoor/Activities Chair: *</t>
  </si>
  <si>
    <t>Unit Training Chair: *</t>
  </si>
  <si>
    <t>-Use the worksheet to create a year-'round recruiting plan</t>
  </si>
  <si>
    <r>
      <t>Step 6. Communicate the Plan</t>
    </r>
    <r>
      <rPr>
        <sz val="12"/>
        <rFont val="Arial"/>
        <family val="2"/>
      </rPr>
      <t xml:space="preserve"> - It is critical that you share your plan with your Scouts and their parents.  Ask for help, often people are willing to take on small tasks to help with their scout's development.  After they have had some fun and success they will be more likely to take on larger roles in the troop.  It is also the best way to keep Scouts interested in the program so they can get the most out of Scouting values.  </t>
    </r>
  </si>
  <si>
    <r>
      <t>Step 7. Evaluate</t>
    </r>
    <r>
      <rPr>
        <sz val="12"/>
        <rFont val="Arial"/>
        <family val="2"/>
      </rPr>
      <t xml:space="preserve"> -  Look at the most successful activities and look for new opportunities as your Scouts, community and your leaders change.  Please share any information you find helpful with the district or council so we can share your experience with other troops to help them grow their program.</t>
    </r>
  </si>
  <si>
    <r>
      <t xml:space="preserve">Step 5. Budget </t>
    </r>
    <r>
      <rPr>
        <sz val="12"/>
        <rFont val="Arial"/>
        <family val="2"/>
      </rPr>
      <t>- Based on your calendar and plans, match costs with your planned activites to determine the amount of Popcorn needed to be sold by each Scout.</t>
    </r>
  </si>
  <si>
    <t xml:space="preserve">Summit </t>
  </si>
  <si>
    <t>Summer Camp @ ISR</t>
  </si>
  <si>
    <t>Help a Pack recruit</t>
  </si>
  <si>
    <t>2026-2027 Calendar</t>
  </si>
  <si>
    <t>Troop Open House: Set up tents, campfire, etc to recruit</t>
  </si>
  <si>
    <t xml:space="preserve">Troop Activity: </t>
  </si>
  <si>
    <t>Klondike Derby</t>
  </si>
  <si>
    <t>Spring camporee</t>
  </si>
  <si>
    <t>Cache Lake</t>
  </si>
  <si>
    <r>
      <t xml:space="preserve">LOGISTIC ACTIONS </t>
    </r>
    <r>
      <rPr>
        <sz val="9"/>
        <rFont val="Arial"/>
        <family val="2"/>
      </rPr>
      <t>(THINGS THAT NEED DONE TO MAKE THE REST SUCESSFUL)</t>
    </r>
  </si>
  <si>
    <t>2026-2027 Recruiting Plan</t>
  </si>
  <si>
    <t>All outings are open to visitors i.e. Discovery Opportunities  (must meet new requirements for AOLs if present – specific activities geared towards AOLs in helping them meet requirements.  Day only unless their den/patrol has two deep leadership with BALOO trained pack individual present)</t>
  </si>
  <si>
    <t xml:space="preserve">Identify a parent/leader as New Member Coordinator/Recruiting Coordinator </t>
  </si>
  <si>
    <t>Determine how to make/then make an outward facing social media for recruitment.</t>
  </si>
  <si>
    <t>AOL Weekend Campout (one night, see above for basic requirments)</t>
  </si>
  <si>
    <t>Trip to Altitude/Iron Cyote/Urban Air/Elevate</t>
  </si>
  <si>
    <t>*you could also check out the Scout Life printable planner - https://wdboyce.org/wp-content/uploads/2026/03/Unit-Planning-Calendar-2026-2027.pdf</t>
  </si>
  <si>
    <t>Scouter's Leadership Development (Scouting University and BALOO/IOLS)</t>
  </si>
  <si>
    <t>**Please refer to the Council Calendar for council and your district specific activities &gt;&gt;&gt;&gt;  https://wdboyce.org/calendar/</t>
  </si>
  <si>
    <t>Participate in Parades</t>
  </si>
  <si>
    <t>Ski or Toboggan Weekend</t>
  </si>
  <si>
    <t>Scout Sweep</t>
  </si>
  <si>
    <t>Scouting for Clean Waterways</t>
  </si>
  <si>
    <t>Scout Goal</t>
  </si>
  <si>
    <t>=</t>
  </si>
  <si>
    <t>No. of Scouts</t>
  </si>
  <si>
    <t xml:space="preserve"> / </t>
  </si>
  <si>
    <t>Troop Goal</t>
  </si>
  <si>
    <t>POPCORN SALES GOAL PER SCOUT</t>
  </si>
  <si>
    <t>50 Cub Scouts</t>
  </si>
  <si>
    <t>(+/- 35% includes qualifying for all bonus dollars)</t>
  </si>
  <si>
    <t>Commission</t>
  </si>
  <si>
    <t>Need</t>
  </si>
  <si>
    <t>Gross Sales</t>
  </si>
  <si>
    <r>
      <t>POPCORN SALE BUDGET</t>
    </r>
    <r>
      <rPr>
        <sz val="10"/>
        <rFont val="Times New Roman"/>
        <family val="1"/>
      </rPr>
      <t xml:space="preserve">  (Should equal C above)</t>
    </r>
  </si>
  <si>
    <t>x</t>
  </si>
  <si>
    <t>B</t>
  </si>
  <si>
    <t>A</t>
  </si>
  <si>
    <t>C) TOTAL FUNDRAISING NEED (A minus B)</t>
  </si>
  <si>
    <t>B) INCOME SUBTOTAL</t>
  </si>
  <si>
    <t>Surplus From Prior Year</t>
  </si>
  <si>
    <t>Annual Dues</t>
  </si>
  <si>
    <t>INCOME</t>
  </si>
  <si>
    <t>A) TOTAL UNIT BUDGETED PROGRAM EXPENSES</t>
  </si>
  <si>
    <t>Contingency funds</t>
  </si>
  <si>
    <t>Other Expenses</t>
  </si>
  <si>
    <t>Reserve Fund</t>
  </si>
  <si>
    <t>Leader Basic Training</t>
  </si>
  <si>
    <t>Website fee, etc.</t>
  </si>
  <si>
    <t xml:space="preserve"> </t>
  </si>
  <si>
    <t>Ceremony supplies, camping items,</t>
  </si>
  <si>
    <t>Program Materials</t>
  </si>
  <si>
    <t>Winter</t>
  </si>
  <si>
    <t>Fall</t>
  </si>
  <si>
    <t>Summer</t>
  </si>
  <si>
    <t>Spring</t>
  </si>
  <si>
    <t>Special Activities</t>
  </si>
  <si>
    <t>3 per year</t>
  </si>
  <si>
    <t>Court of Honor</t>
  </si>
  <si>
    <t>Special Events</t>
  </si>
  <si>
    <t>Thank-yous, veteran awards, etc.</t>
  </si>
  <si>
    <t>Scout Leaders</t>
  </si>
  <si>
    <t>Handbooks/Neckerchiefs</t>
  </si>
  <si>
    <t>Recognition</t>
  </si>
  <si>
    <t>Ideally, 100% of youth included</t>
  </si>
  <si>
    <t>Advancement</t>
  </si>
  <si>
    <t>May be zero if Self Paid</t>
  </si>
  <si>
    <t>Total subscriptions @ $15 ea.</t>
  </si>
  <si>
    <t>Scout Life</t>
  </si>
  <si>
    <t>Yearly flat fee @ $100</t>
  </si>
  <si>
    <t>Unit Charter Fee</t>
  </si>
  <si>
    <t>Adults @ $60</t>
  </si>
  <si>
    <t>Total youth @ $115 ea.</t>
  </si>
  <si>
    <t>Registration Fees</t>
  </si>
  <si>
    <t>Cost</t>
  </si>
  <si>
    <t>Adults</t>
  </si>
  <si>
    <t>Person</t>
  </si>
  <si>
    <t>PROGRAM EXPENSES</t>
  </si>
  <si>
    <t>Scout/Unit</t>
  </si>
  <si>
    <t>Unit</t>
  </si>
  <si>
    <t>Cost Per</t>
  </si>
  <si>
    <t>Scouts/</t>
  </si>
  <si>
    <t>Total</t>
  </si>
  <si>
    <t>No. of</t>
  </si>
  <si>
    <t>Annual</t>
  </si>
  <si>
    <t>Budget</t>
  </si>
  <si>
    <t>Sample Pack Budget</t>
  </si>
  <si>
    <t>Projected No. of registered adults:</t>
  </si>
  <si>
    <t>Projected No. of Scouts:</t>
  </si>
  <si>
    <t>Projected No. of Cub Scouts:</t>
  </si>
  <si>
    <t>Treasurer:</t>
  </si>
  <si>
    <t>District:</t>
  </si>
  <si>
    <t>Susquehanna</t>
  </si>
  <si>
    <t>Troop/Crew No.:</t>
  </si>
  <si>
    <t>Scoutmaster/Crew Advisor:</t>
  </si>
  <si>
    <t>Pack No.:</t>
  </si>
  <si>
    <t>Date budget completed:</t>
  </si>
  <si>
    <t>UNIT DETAIL</t>
  </si>
  <si>
    <t>TROOP/VENTURING OPERATING BUDGET</t>
  </si>
  <si>
    <t xml:space="preserve">        COMPLETED SAMPLE</t>
  </si>
  <si>
    <t>Committee Chair</t>
  </si>
  <si>
    <t>Popcorn Coordinator:</t>
  </si>
  <si>
    <t>One for each new youth</t>
  </si>
  <si>
    <t>Camping (20/mo @ 3 months)</t>
  </si>
  <si>
    <t>Registration campership scholarships</t>
  </si>
  <si>
    <t>(Check with council for commission percentage and bonuses.)</t>
  </si>
  <si>
    <t xml:space="preserve">It is critical that you share your plan with your Scouts and their parents.  Ask for help, often people are willing to take on small tasks to help with their scout's development.  After they have had some fun and success they will be more likely to take on larger roles in the troop.  It is also the best way to keep Scouts interested in the program so they can get the most out of Scouting values. </t>
  </si>
  <si>
    <t>If you prefer, use a program like Scoutbook or a Google Calendar in order to make it easy for your scouting families to view upcoming events.</t>
  </si>
  <si>
    <t>Please feel free to contact the Commissioners at Council-Commissioner@WDBoyce.org if there are suggestions on how to make this process more helpful to you or other troops.</t>
  </si>
  <si>
    <t xml:space="preserve">Please feel free to change any of the formats to reflect your units needs.  Remember that planning is just the beginning.  </t>
  </si>
  <si>
    <t>New Member Coordinator: +</t>
  </si>
  <si>
    <t>Make sure My.Scouting Position Manager reflects the current information</t>
  </si>
  <si>
    <t xml:space="preserve">
Please use the following Upload portal if at all possible.
https://www.dropbox.com/request/JYnnmhlBkK0Q8dykEvch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</si>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</sst>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d"/>
    <numFmt numFmtId="165" formatCode="0.0%"/>
  </numFmts>
  <fonts count="38" x14ac:knownFonts="1">
    <font>
      <sz val="10"/>
      <name val="Arial"/>
    </font>
    <font>
      <b/>
      <u/>
      <sz val="12"/>
      <name val="Arial"/>
      <family val="2"/>
    </font>
    <font>
      <sz val="12"/>
      <name val="Arial"/>
      <family val="2"/>
    </font>
    <font>
      <b/>
      <sz val="12"/>
      <name val="Arial"/>
      <family val="2"/>
    </font>
    <font>
      <sz val="12"/>
      <name val="Arial"/>
      <family val="2"/>
    </font>
    <font>
      <sz val="16"/>
      <name val="Arial"/>
      <family val="2"/>
    </font>
    <font>
      <sz val="11"/>
      <name val="Arial"/>
      <family val="2"/>
    </font>
    <font>
      <b/>
      <sz val="11"/>
      <name val="Arial"/>
      <family val="2"/>
    </font>
    <font>
      <b/>
      <u/>
      <sz val="11"/>
      <name val="Arial"/>
      <family val="2"/>
    </font>
    <font>
      <sz val="10"/>
      <name val="Arial"/>
      <family val="2"/>
    </font>
    <font>
      <sz val="8"/>
      <name val="Arial"/>
      <family val="2"/>
    </font>
    <font>
      <b/>
      <sz val="20"/>
      <name val="Arial"/>
      <family val="2"/>
    </font>
    <font>
      <b/>
      <u/>
      <sz val="16"/>
      <name val="Arial"/>
      <family val="2"/>
    </font>
    <font>
      <i/>
      <sz val="14"/>
      <name val="Arial"/>
      <family val="2"/>
    </font>
    <font>
      <b/>
      <sz val="16"/>
      <name val="Arial"/>
      <family val="2"/>
    </font>
    <font>
      <b/>
      <sz val="14"/>
      <name val="Arial"/>
      <family val="2"/>
    </font>
    <font>
      <i/>
      <sz val="9"/>
      <name val="Arial"/>
      <family val="2"/>
    </font>
    <font>
      <b/>
      <sz val="10"/>
      <name val="Arial"/>
      <family val="2"/>
    </font>
    <font>
      <i/>
      <sz val="12"/>
      <name val="Arial"/>
      <family val="2"/>
    </font>
    <font>
      <b/>
      <sz val="11"/>
      <color rgb="FF000000"/>
      <name val="Arial"/>
      <family val="2"/>
    </font>
    <font>
      <sz val="11"/>
      <name val="Times New Roman"/>
      <family val="1"/>
    </font>
    <font>
      <b/>
      <sz val="12"/>
      <name val="Times New Roman"/>
      <family val="1"/>
    </font>
    <font>
      <b/>
      <sz val="10"/>
      <name val="Times New Roman"/>
      <family val="1"/>
    </font>
    <font>
      <sz val="10"/>
      <name val="Times New Roman"/>
      <family val="1"/>
    </font>
    <font>
      <b/>
      <u/>
      <sz val="11"/>
      <name val="Times New Roman"/>
      <family val="1"/>
    </font>
    <font>
      <b/>
      <sz val="11"/>
      <name val="Times New Roman"/>
      <family val="1"/>
    </font>
    <font>
      <i/>
      <sz val="11"/>
      <name val="Times New Roman"/>
      <family val="1"/>
    </font>
    <font>
      <sz val="36"/>
      <name val="Arial"/>
      <family val="2"/>
    </font>
    <font>
      <sz val="24"/>
      <name val="Arial"/>
      <family val="2"/>
    </font>
    <font>
      <sz val="18"/>
      <name val="Arial"/>
      <family val="2"/>
    </font>
    <font>
      <sz val="14"/>
      <name val="Arial"/>
      <family val="2"/>
    </font>
    <font>
      <sz val="9"/>
      <name val="Arial"/>
      <family val="2"/>
    </font>
    <font>
      <sz val="8"/>
      <name val="Times New Roman"/>
      <family val="1"/>
    </font>
    <font>
      <b/>
      <sz val="9"/>
      <name val="Times New Roman"/>
      <family val="1"/>
    </font>
    <font>
      <u/>
      <sz val="10"/>
      <name val="Times New Roman"/>
      <family val="1"/>
    </font>
    <font>
      <i/>
      <sz val="10"/>
      <name val="Times New Roman"/>
      <family val="1"/>
    </font>
    <font>
      <b/>
      <sz val="14"/>
      <name val="Times New Roman"/>
      <family val="1"/>
    </font>
    <font>
      <b/>
      <sz val="8"/>
      <name val="Times New Roman"/>
      <family val="1"/>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ck">
        <color indexed="64"/>
      </top>
      <bottom/>
      <diagonal/>
    </border>
  </borders>
  <cellStyleXfs count="4">
    <xf numFmtId="0" fontId="0" fillId="0" borderId="0"/>
    <xf numFmtId="44" fontId="9" fillId="0" borderId="0" applyFont="0" applyFill="0" applyBorder="0" applyAlignment="0" applyProtection="0"/>
    <xf numFmtId="0" fontId="9" fillId="0" borderId="0"/>
    <xf numFmtId="9" fontId="9" fillId="0" borderId="0" applyFont="0" applyFill="0" applyBorder="0" applyAlignment="0" applyProtection="0"/>
  </cellStyleXfs>
  <cellXfs count="196">
    <xf numFmtId="0" fontId="0" fillId="0" borderId="0" xfId="0"/>
    <xf numFmtId="0" fontId="1" fillId="0" borderId="0" xfId="0" applyFont="1"/>
    <xf numFmtId="0" fontId="2" fillId="0" borderId="0" xfId="0" applyFont="1"/>
    <xf numFmtId="0" fontId="2" fillId="0" borderId="0" xfId="0" applyFont="1" applyAlignment="1">
      <alignment horizontal="left"/>
    </xf>
    <xf numFmtId="0" fontId="4" fillId="0" borderId="0" xfId="0" applyFont="1"/>
    <xf numFmtId="0" fontId="5" fillId="0" borderId="0" xfId="0" applyFont="1"/>
    <xf numFmtId="0" fontId="8" fillId="0" borderId="0" xfId="0" applyFont="1" applyAlignment="1">
      <alignment horizontal="left"/>
    </xf>
    <xf numFmtId="0" fontId="7" fillId="0" borderId="0" xfId="0" applyFont="1" applyAlignment="1">
      <alignment horizontal="left"/>
    </xf>
    <xf numFmtId="0" fontId="3" fillId="0" borderId="0" xfId="0" applyFont="1" applyAlignment="1">
      <alignment wrapText="1"/>
    </xf>
    <xf numFmtId="0" fontId="2" fillId="0" borderId="0" xfId="0" quotePrefix="1" applyFont="1" applyAlignment="1">
      <alignment wrapText="1"/>
    </xf>
    <xf numFmtId="0" fontId="11" fillId="3" borderId="0" xfId="0" applyFont="1" applyFill="1"/>
    <xf numFmtId="0" fontId="9" fillId="0" borderId="0" xfId="0" applyFont="1" applyAlignment="1">
      <alignment wrapText="1"/>
    </xf>
    <xf numFmtId="0" fontId="9" fillId="0" borderId="0" xfId="0" applyFont="1"/>
    <xf numFmtId="0" fontId="5" fillId="0" borderId="0" xfId="0" quotePrefix="1"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6" fillId="0" borderId="0" xfId="0" applyFont="1"/>
    <xf numFmtId="0" fontId="3" fillId="0" borderId="0" xfId="0" applyFont="1" applyAlignment="1">
      <alignment horizontal="center"/>
    </xf>
    <xf numFmtId="0" fontId="2" fillId="0" borderId="0" xfId="0" applyFont="1" applyAlignment="1">
      <alignment horizontal="left" indent="1"/>
    </xf>
    <xf numFmtId="0" fontId="2" fillId="4" borderId="0" xfId="0" applyFont="1" applyFill="1"/>
    <xf numFmtId="0" fontId="18" fillId="0" borderId="0" xfId="0" applyFont="1" applyAlignment="1">
      <alignment horizontal="left"/>
    </xf>
    <xf numFmtId="0" fontId="19" fillId="0" borderId="0" xfId="0" applyFont="1" applyAlignment="1">
      <alignment horizontal="left"/>
    </xf>
    <xf numFmtId="0" fontId="2" fillId="0" borderId="0" xfId="0" applyFont="1" applyAlignment="1">
      <alignment wrapText="1"/>
    </xf>
    <xf numFmtId="0" fontId="6" fillId="0" borderId="0" xfId="0" applyFont="1" applyAlignment="1">
      <alignment horizontal="center"/>
    </xf>
    <xf numFmtId="0" fontId="2" fillId="0" borderId="2" xfId="0" applyFont="1" applyBorder="1" applyAlignment="1">
      <alignment horizontal="left" indent="1"/>
    </xf>
    <xf numFmtId="0" fontId="2" fillId="0" borderId="3" xfId="0" applyFont="1" applyBorder="1" applyAlignment="1">
      <alignment horizontal="left" indent="2"/>
    </xf>
    <xf numFmtId="0" fontId="2" fillId="0" borderId="3" xfId="0" applyFont="1" applyBorder="1" applyAlignment="1">
      <alignment horizontal="left" indent="1"/>
    </xf>
    <xf numFmtId="0" fontId="2" fillId="0" borderId="4" xfId="0" applyFont="1" applyBorder="1" applyAlignment="1">
      <alignment horizontal="left" indent="2"/>
    </xf>
    <xf numFmtId="0" fontId="2" fillId="0" borderId="1" xfId="0" applyFont="1" applyBorder="1" applyAlignment="1">
      <alignment horizontal="left" indent="1"/>
    </xf>
    <xf numFmtId="0" fontId="2" fillId="5" borderId="1" xfId="0" applyFont="1" applyFill="1" applyBorder="1"/>
    <xf numFmtId="0" fontId="2" fillId="5" borderId="2" xfId="0" applyFont="1" applyFill="1" applyBorder="1"/>
    <xf numFmtId="0" fontId="2" fillId="0" borderId="1" xfId="0" applyFont="1" applyBorder="1" applyAlignment="1">
      <alignment horizontal="left"/>
    </xf>
    <xf numFmtId="0" fontId="17" fillId="2" borderId="0" xfId="0" applyFont="1" applyFill="1" applyAlignment="1">
      <alignment wrapText="1"/>
    </xf>
    <xf numFmtId="0" fontId="9" fillId="2" borderId="0" xfId="0" applyFont="1" applyFill="1" applyAlignment="1">
      <alignment wrapText="1"/>
    </xf>
    <xf numFmtId="0" fontId="5" fillId="9" borderId="0" xfId="0" applyFont="1" applyFill="1" applyAlignment="1">
      <alignment wrapText="1"/>
    </xf>
    <xf numFmtId="0" fontId="3" fillId="0" borderId="0" xfId="0" applyFont="1" applyAlignment="1">
      <alignment horizontal="left"/>
    </xf>
    <xf numFmtId="0" fontId="24" fillId="0" borderId="0" xfId="0" applyFont="1" applyAlignment="1">
      <alignment horizontal="left"/>
    </xf>
    <xf numFmtId="0" fontId="20" fillId="0" borderId="0" xfId="0" applyFont="1"/>
    <xf numFmtId="0" fontId="20" fillId="0" borderId="0" xfId="0" applyFont="1" applyAlignment="1">
      <alignment horizontal="center"/>
    </xf>
    <xf numFmtId="0" fontId="25" fillId="0" borderId="0" xfId="0" applyFont="1" applyAlignment="1">
      <alignment horizontal="left"/>
    </xf>
    <xf numFmtId="0" fontId="25" fillId="0" borderId="0" xfId="0" applyFont="1"/>
    <xf numFmtId="0" fontId="26" fillId="0" borderId="0" xfId="0" applyFont="1"/>
    <xf numFmtId="0" fontId="20" fillId="0" borderId="0" xfId="2" applyFont="1"/>
    <xf numFmtId="16" fontId="20" fillId="0" borderId="0" xfId="0" quotePrefix="1" applyNumberFormat="1" applyFont="1" applyAlignment="1">
      <alignment horizontal="center"/>
    </xf>
    <xf numFmtId="0" fontId="3" fillId="0" borderId="0" xfId="0" quotePrefix="1" applyFont="1" applyAlignment="1">
      <alignment horizontal="left"/>
    </xf>
    <xf numFmtId="0" fontId="27" fillId="0" borderId="0" xfId="0" applyFont="1"/>
    <xf numFmtId="0" fontId="9" fillId="0" borderId="0" xfId="0" applyFont="1" applyAlignment="1">
      <alignment horizontal="center"/>
    </xf>
    <xf numFmtId="44" fontId="9" fillId="0" borderId="0" xfId="1" applyFont="1" applyFill="1"/>
    <xf numFmtId="0" fontId="28" fillId="5" borderId="0" xfId="0" applyFont="1" applyFill="1"/>
    <xf numFmtId="0" fontId="9" fillId="5" borderId="0" xfId="0" applyFont="1" applyFill="1"/>
    <xf numFmtId="0" fontId="29" fillId="7" borderId="0" xfId="0" applyFont="1" applyFill="1"/>
    <xf numFmtId="0" fontId="9" fillId="7" borderId="0" xfId="0" applyFont="1" applyFill="1"/>
    <xf numFmtId="0" fontId="30" fillId="0" borderId="1" xfId="0" applyFont="1" applyBorder="1" applyAlignment="1">
      <alignment horizontal="center"/>
    </xf>
    <xf numFmtId="0" fontId="6" fillId="0" borderId="1" xfId="0" applyFont="1" applyBorder="1" applyAlignment="1">
      <alignment horizontal="left" vertical="center" wrapText="1"/>
    </xf>
    <xf numFmtId="0" fontId="6" fillId="0" borderId="1" xfId="0" applyFont="1" applyBorder="1"/>
    <xf numFmtId="0" fontId="29" fillId="8" borderId="0" xfId="0" applyFont="1" applyFill="1"/>
    <xf numFmtId="0" fontId="9" fillId="8" borderId="0" xfId="0" applyFont="1" applyFill="1"/>
    <xf numFmtId="0" fontId="6" fillId="0" borderId="1" xfId="0" applyFont="1" applyBorder="1" applyAlignment="1">
      <alignment horizontal="left" vertical="center"/>
    </xf>
    <xf numFmtId="0" fontId="29" fillId="9" borderId="0" xfId="0" applyFont="1" applyFill="1"/>
    <xf numFmtId="0" fontId="9" fillId="9" borderId="0" xfId="0" applyFont="1" applyFill="1"/>
    <xf numFmtId="0" fontId="6" fillId="0" borderId="0" xfId="0" applyFont="1" applyAlignment="1">
      <alignment horizontal="left"/>
    </xf>
    <xf numFmtId="0" fontId="23" fillId="0" borderId="0" xfId="2" applyFont="1"/>
    <xf numFmtId="44" fontId="23" fillId="0" borderId="0" xfId="1" applyFont="1" applyFill="1"/>
    <xf numFmtId="0" fontId="23" fillId="0" borderId="0" xfId="2" applyFont="1" applyAlignment="1">
      <alignment horizontal="center"/>
    </xf>
    <xf numFmtId="0" fontId="23" fillId="0" borderId="0" xfId="2" applyFont="1" applyAlignment="1">
      <alignment vertical="center"/>
    </xf>
    <xf numFmtId="0" fontId="23" fillId="10" borderId="0" xfId="2" applyFont="1" applyFill="1" applyAlignment="1">
      <alignment vertical="center"/>
    </xf>
    <xf numFmtId="44" fontId="23" fillId="0" borderId="0" xfId="1" applyFont="1" applyFill="1" applyBorder="1" applyAlignment="1" applyProtection="1">
      <alignment vertical="center"/>
    </xf>
    <xf numFmtId="0" fontId="23" fillId="0" borderId="0" xfId="2" applyFont="1" applyAlignment="1">
      <alignment horizontal="center" vertical="center"/>
    </xf>
    <xf numFmtId="44" fontId="23" fillId="0" borderId="0" xfId="1" applyFont="1" applyFill="1" applyBorder="1" applyAlignment="1" applyProtection="1">
      <alignment horizontal="center" vertical="center"/>
    </xf>
    <xf numFmtId="0" fontId="22" fillId="0" borderId="0" xfId="2" applyFont="1" applyAlignment="1">
      <alignment vertical="center"/>
    </xf>
    <xf numFmtId="44" fontId="23" fillId="10" borderId="5" xfId="1" applyFont="1" applyFill="1" applyBorder="1" applyAlignment="1" applyProtection="1">
      <alignment vertical="center"/>
    </xf>
    <xf numFmtId="0" fontId="23" fillId="10" borderId="5" xfId="2" applyFont="1" applyFill="1" applyBorder="1" applyAlignment="1">
      <alignment horizontal="center" vertical="center"/>
    </xf>
    <xf numFmtId="44" fontId="23" fillId="10" borderId="5" xfId="1" applyFont="1" applyFill="1" applyBorder="1" applyAlignment="1" applyProtection="1">
      <alignment horizontal="center" vertical="center"/>
    </xf>
    <xf numFmtId="0" fontId="23" fillId="10" borderId="5" xfId="2" applyFont="1" applyFill="1" applyBorder="1" applyAlignment="1">
      <alignment vertical="center"/>
    </xf>
    <xf numFmtId="0" fontId="22" fillId="10" borderId="5" xfId="2" applyFont="1" applyFill="1" applyBorder="1" applyAlignment="1">
      <alignment vertical="center"/>
    </xf>
    <xf numFmtId="0" fontId="23" fillId="0" borderId="5" xfId="2" applyFont="1" applyBorder="1" applyAlignment="1">
      <alignment vertical="center"/>
    </xf>
    <xf numFmtId="44" fontId="23" fillId="11" borderId="5" xfId="1" applyFont="1" applyFill="1" applyBorder="1" applyAlignment="1" applyProtection="1">
      <alignment vertical="center"/>
    </xf>
    <xf numFmtId="0" fontId="23" fillId="11" borderId="5" xfId="2" applyFont="1" applyFill="1" applyBorder="1" applyAlignment="1">
      <alignment horizontal="center" vertical="center"/>
    </xf>
    <xf numFmtId="44" fontId="23" fillId="11" borderId="5" xfId="1" applyFont="1" applyFill="1" applyBorder="1" applyAlignment="1" applyProtection="1">
      <alignment horizontal="center" vertical="center"/>
    </xf>
    <xf numFmtId="0" fontId="32" fillId="10" borderId="0" xfId="2" applyFont="1" applyFill="1" applyAlignment="1">
      <alignment horizontal="center" vertical="center"/>
    </xf>
    <xf numFmtId="44" fontId="32" fillId="10" borderId="0" xfId="1" applyFont="1" applyFill="1" applyBorder="1" applyAlignment="1" applyProtection="1">
      <alignment horizontal="center" vertical="center"/>
    </xf>
    <xf numFmtId="44" fontId="32" fillId="10" borderId="0" xfId="1" applyFont="1" applyFill="1" applyBorder="1" applyAlignment="1" applyProtection="1">
      <alignment vertical="center"/>
    </xf>
    <xf numFmtId="44" fontId="32" fillId="10" borderId="0" xfId="1" applyFont="1" applyFill="1" applyBorder="1" applyAlignment="1" applyProtection="1">
      <alignment horizontal="left" vertical="center"/>
    </xf>
    <xf numFmtId="0" fontId="22" fillId="10" borderId="0" xfId="2" applyFont="1" applyFill="1" applyAlignment="1">
      <alignment vertical="center"/>
    </xf>
    <xf numFmtId="44" fontId="23" fillId="11" borderId="0" xfId="1" applyFont="1" applyFill="1" applyBorder="1" applyAlignment="1" applyProtection="1">
      <alignment vertical="center"/>
    </xf>
    <xf numFmtId="0" fontId="23" fillId="11" borderId="0" xfId="2" applyFont="1" applyFill="1" applyAlignment="1">
      <alignment horizontal="center" vertical="center"/>
    </xf>
    <xf numFmtId="44" fontId="23" fillId="10" borderId="7" xfId="1" applyFont="1" applyFill="1" applyBorder="1" applyAlignment="1" applyProtection="1">
      <alignment horizontal="left" vertical="center"/>
    </xf>
    <xf numFmtId="0" fontId="23" fillId="10" borderId="0" xfId="2" applyFont="1" applyFill="1" applyAlignment="1">
      <alignment horizontal="center" vertical="center"/>
    </xf>
    <xf numFmtId="1" fontId="23" fillId="10" borderId="8" xfId="1" applyNumberFormat="1" applyFont="1" applyFill="1" applyBorder="1" applyAlignment="1" applyProtection="1">
      <alignment horizontal="center" vertical="center"/>
    </xf>
    <xf numFmtId="44" fontId="23" fillId="10" borderId="0" xfId="1" applyFont="1" applyFill="1" applyBorder="1" applyAlignment="1" applyProtection="1">
      <alignment vertical="center"/>
    </xf>
    <xf numFmtId="44" fontId="23" fillId="10" borderId="8" xfId="1" applyFont="1" applyFill="1" applyBorder="1" applyAlignment="1" applyProtection="1">
      <alignment horizontal="left" vertical="center"/>
    </xf>
    <xf numFmtId="44" fontId="23" fillId="11" borderId="7" xfId="1" applyFont="1" applyFill="1" applyBorder="1" applyAlignment="1" applyProtection="1">
      <alignment vertical="center"/>
    </xf>
    <xf numFmtId="0" fontId="32" fillId="11" borderId="8" xfId="2" applyFont="1" applyFill="1" applyBorder="1" applyAlignment="1">
      <alignment horizontal="center" vertical="center"/>
    </xf>
    <xf numFmtId="44" fontId="23" fillId="11" borderId="8" xfId="1" applyFont="1" applyFill="1" applyBorder="1" applyAlignment="1" applyProtection="1">
      <alignment vertical="center"/>
    </xf>
    <xf numFmtId="44" fontId="23" fillId="10" borderId="0" xfId="2" applyNumberFormat="1" applyFont="1" applyFill="1" applyAlignment="1">
      <alignment horizontal="center" vertical="center"/>
    </xf>
    <xf numFmtId="0" fontId="23" fillId="11" borderId="0" xfId="2" applyFont="1" applyFill="1" applyAlignment="1">
      <alignment vertical="center"/>
    </xf>
    <xf numFmtId="0" fontId="32" fillId="11" borderId="0" xfId="2" quotePrefix="1" applyFont="1" applyFill="1" applyAlignment="1">
      <alignment vertical="center"/>
    </xf>
    <xf numFmtId="44" fontId="32" fillId="10" borderId="0" xfId="2" applyNumberFormat="1" applyFont="1" applyFill="1" applyAlignment="1">
      <alignment horizontal="center" vertical="center"/>
    </xf>
    <xf numFmtId="0" fontId="32" fillId="10" borderId="0" xfId="2" applyFont="1" applyFill="1" applyAlignment="1">
      <alignment vertical="center"/>
    </xf>
    <xf numFmtId="0" fontId="22" fillId="11" borderId="0" xfId="2" applyFont="1" applyFill="1" applyAlignment="1">
      <alignment horizontal="right" vertical="center"/>
    </xf>
    <xf numFmtId="0" fontId="33" fillId="11" borderId="0" xfId="2" applyFont="1" applyFill="1" applyAlignment="1">
      <alignment horizontal="right" vertical="center"/>
    </xf>
    <xf numFmtId="0" fontId="22" fillId="11" borderId="0" xfId="2" applyFont="1" applyFill="1" applyAlignment="1">
      <alignment horizontal="right"/>
    </xf>
    <xf numFmtId="0" fontId="23" fillId="10" borderId="0" xfId="2" applyFont="1" applyFill="1"/>
    <xf numFmtId="44" fontId="23" fillId="10" borderId="8" xfId="1" applyFont="1" applyFill="1" applyBorder="1" applyAlignment="1" applyProtection="1">
      <alignment horizontal="left"/>
    </xf>
    <xf numFmtId="0" fontId="23" fillId="10" borderId="0" xfId="2" applyFont="1" applyFill="1" applyAlignment="1">
      <alignment horizontal="center"/>
    </xf>
    <xf numFmtId="0" fontId="22" fillId="10" borderId="0" xfId="2" applyFont="1" applyFill="1"/>
    <xf numFmtId="44" fontId="34" fillId="11" borderId="0" xfId="1" applyFont="1" applyFill="1" applyBorder="1" applyAlignment="1" applyProtection="1"/>
    <xf numFmtId="9" fontId="23" fillId="11" borderId="0" xfId="2" applyNumberFormat="1" applyFont="1" applyFill="1" applyAlignment="1">
      <alignment horizontal="center"/>
    </xf>
    <xf numFmtId="9" fontId="23" fillId="11" borderId="8" xfId="2" applyNumberFormat="1" applyFont="1" applyFill="1" applyBorder="1" applyAlignment="1">
      <alignment horizontal="right"/>
    </xf>
    <xf numFmtId="44" fontId="23" fillId="11" borderId="0" xfId="1" applyFont="1" applyFill="1" applyBorder="1" applyAlignment="1" applyProtection="1"/>
    <xf numFmtId="44" fontId="23" fillId="10" borderId="0" xfId="1" applyFont="1" applyFill="1" applyBorder="1" applyAlignment="1" applyProtection="1">
      <alignment horizontal="center" vertical="center"/>
    </xf>
    <xf numFmtId="44" fontId="23" fillId="11" borderId="0" xfId="1" applyFont="1" applyFill="1" applyBorder="1" applyAlignment="1" applyProtection="1">
      <alignment horizontal="center" vertical="center"/>
    </xf>
    <xf numFmtId="44" fontId="23" fillId="10" borderId="9" xfId="1" applyFont="1" applyFill="1" applyBorder="1" applyAlignment="1" applyProtection="1">
      <alignment vertical="center"/>
    </xf>
    <xf numFmtId="0" fontId="23" fillId="10" borderId="9" xfId="2" applyFont="1" applyFill="1" applyBorder="1" applyAlignment="1">
      <alignment horizontal="center" vertical="center"/>
    </xf>
    <xf numFmtId="44" fontId="23" fillId="10" borderId="9" xfId="1" applyFont="1" applyFill="1" applyBorder="1" applyAlignment="1" applyProtection="1">
      <alignment horizontal="left" vertical="center"/>
      <protection locked="0"/>
    </xf>
    <xf numFmtId="44" fontId="23" fillId="10" borderId="9" xfId="1" applyFont="1" applyFill="1" applyBorder="1" applyAlignment="1" applyProtection="1">
      <alignment horizontal="center" vertical="center"/>
    </xf>
    <xf numFmtId="44" fontId="23" fillId="11" borderId="9" xfId="1" applyFont="1" applyFill="1" applyBorder="1" applyAlignment="1" applyProtection="1">
      <alignment vertical="center"/>
    </xf>
    <xf numFmtId="44" fontId="23" fillId="10" borderId="8" xfId="2" applyNumberFormat="1" applyFont="1" applyFill="1" applyBorder="1" applyAlignment="1">
      <alignment horizontal="center" vertical="center"/>
    </xf>
    <xf numFmtId="0" fontId="23" fillId="10" borderId="8" xfId="2" applyFont="1" applyFill="1" applyBorder="1" applyAlignment="1">
      <alignment horizontal="center" vertical="center"/>
    </xf>
    <xf numFmtId="44" fontId="23" fillId="10" borderId="8" xfId="1" applyFont="1" applyFill="1" applyBorder="1" applyAlignment="1" applyProtection="1">
      <alignment horizontal="center" vertical="center"/>
    </xf>
    <xf numFmtId="1" fontId="23" fillId="10" borderId="0" xfId="2" applyNumberFormat="1" applyFont="1" applyFill="1" applyAlignment="1">
      <alignment horizontal="center" vertical="center"/>
    </xf>
    <xf numFmtId="44" fontId="23" fillId="10" borderId="0" xfId="1" applyFont="1" applyFill="1" applyBorder="1" applyAlignment="1" applyProtection="1">
      <alignment horizontal="left" vertical="center"/>
    </xf>
    <xf numFmtId="44" fontId="23" fillId="11" borderId="10" xfId="1" applyFont="1" applyFill="1" applyBorder="1" applyAlignment="1" applyProtection="1">
      <alignment vertical="center"/>
    </xf>
    <xf numFmtId="1" fontId="23" fillId="10" borderId="11" xfId="2" applyNumberFormat="1" applyFont="1" applyFill="1" applyBorder="1" applyAlignment="1">
      <alignment horizontal="center" vertical="center"/>
    </xf>
    <xf numFmtId="0" fontId="23" fillId="11" borderId="8" xfId="2" applyFont="1" applyFill="1" applyBorder="1" applyAlignment="1">
      <alignment horizontal="center" vertical="center"/>
    </xf>
    <xf numFmtId="44" fontId="23" fillId="11" borderId="8" xfId="1" applyFont="1" applyFill="1" applyBorder="1" applyAlignment="1" applyProtection="1">
      <alignment horizontal="center" vertical="center"/>
    </xf>
    <xf numFmtId="1" fontId="23" fillId="10" borderId="8" xfId="2" applyNumberFormat="1" applyFont="1" applyFill="1" applyBorder="1" applyAlignment="1" applyProtection="1">
      <alignment horizontal="center" vertical="center"/>
      <protection locked="0"/>
    </xf>
    <xf numFmtId="44" fontId="23" fillId="10" borderId="8" xfId="1" applyFont="1" applyFill="1" applyBorder="1" applyAlignment="1" applyProtection="1">
      <alignment horizontal="left" vertical="center"/>
      <protection locked="0"/>
    </xf>
    <xf numFmtId="44" fontId="23" fillId="10" borderId="8" xfId="1" applyFont="1" applyFill="1" applyBorder="1" applyAlignment="1" applyProtection="1">
      <alignment vertical="center"/>
    </xf>
    <xf numFmtId="1" fontId="23" fillId="10" borderId="8" xfId="2" applyNumberFormat="1" applyFont="1" applyFill="1" applyBorder="1" applyAlignment="1">
      <alignment horizontal="center" vertical="center"/>
    </xf>
    <xf numFmtId="0" fontId="22" fillId="10" borderId="0" xfId="2" applyFont="1" applyFill="1" applyAlignment="1">
      <alignment horizontal="center" vertical="center"/>
    </xf>
    <xf numFmtId="1" fontId="22" fillId="10" borderId="0" xfId="2" applyNumberFormat="1" applyFont="1" applyFill="1" applyAlignment="1">
      <alignment horizontal="center" vertical="center"/>
    </xf>
    <xf numFmtId="44" fontId="22" fillId="10" borderId="0" xfId="1" applyFont="1" applyFill="1" applyBorder="1" applyAlignment="1" applyProtection="1">
      <alignment horizontal="center" vertical="center"/>
    </xf>
    <xf numFmtId="0" fontId="22" fillId="11" borderId="0" xfId="2" applyFont="1" applyFill="1" applyAlignment="1">
      <alignment horizontal="center" vertical="center"/>
    </xf>
    <xf numFmtId="44" fontId="22" fillId="11" borderId="0" xfId="1" applyFont="1" applyFill="1" applyBorder="1" applyAlignment="1" applyProtection="1">
      <alignment horizontal="center" vertical="center"/>
    </xf>
    <xf numFmtId="44" fontId="23" fillId="10" borderId="11" xfId="1" applyFont="1" applyFill="1" applyBorder="1" applyAlignment="1" applyProtection="1">
      <alignment vertical="center"/>
    </xf>
    <xf numFmtId="0" fontId="23" fillId="10" borderId="8" xfId="2" applyFont="1" applyFill="1" applyBorder="1" applyAlignment="1">
      <alignment vertical="center"/>
    </xf>
    <xf numFmtId="44" fontId="23" fillId="10" borderId="11" xfId="1" applyFont="1" applyFill="1" applyBorder="1" applyAlignment="1" applyProtection="1">
      <alignment horizontal="left" vertical="center"/>
    </xf>
    <xf numFmtId="1" fontId="23" fillId="10" borderId="11" xfId="1" applyNumberFormat="1" applyFont="1" applyFill="1" applyBorder="1" applyAlignment="1" applyProtection="1">
      <alignment horizontal="center" vertical="center"/>
    </xf>
    <xf numFmtId="44" fontId="23" fillId="10" borderId="8" xfId="1" applyFont="1" applyFill="1" applyBorder="1" applyAlignment="1" applyProtection="1">
      <alignment horizontal="center" vertical="center"/>
      <protection locked="0"/>
    </xf>
    <xf numFmtId="0" fontId="23" fillId="10" borderId="12" xfId="2" applyFont="1" applyFill="1" applyBorder="1" applyAlignment="1">
      <alignment vertical="center"/>
    </xf>
    <xf numFmtId="1" fontId="23" fillId="10" borderId="0" xfId="1" applyNumberFormat="1" applyFont="1" applyFill="1" applyBorder="1" applyAlignment="1" applyProtection="1">
      <alignment horizontal="center" vertical="center"/>
    </xf>
    <xf numFmtId="0" fontId="23" fillId="10" borderId="0" xfId="2" applyFont="1" applyFill="1" applyAlignment="1">
      <alignment horizontal="left" vertical="center" indent="1"/>
    </xf>
    <xf numFmtId="44" fontId="23" fillId="10" borderId="11" xfId="1" applyFont="1" applyFill="1" applyBorder="1" applyAlignment="1" applyProtection="1">
      <alignment horizontal="left" vertical="center"/>
      <protection locked="0"/>
    </xf>
    <xf numFmtId="0" fontId="23" fillId="10" borderId="11" xfId="2" applyFont="1" applyFill="1" applyBorder="1" applyAlignment="1">
      <alignment vertical="center"/>
    </xf>
    <xf numFmtId="44" fontId="23" fillId="10" borderId="11" xfId="1" applyFont="1" applyFill="1" applyBorder="1" applyAlignment="1" applyProtection="1">
      <alignment horizontal="center" vertical="center"/>
    </xf>
    <xf numFmtId="44" fontId="23" fillId="10" borderId="8" xfId="2" applyNumberFormat="1" applyFont="1" applyFill="1" applyBorder="1" applyAlignment="1">
      <alignment vertical="center"/>
    </xf>
    <xf numFmtId="0" fontId="35" fillId="10" borderId="0" xfId="2" applyFont="1" applyFill="1" applyAlignment="1">
      <alignment vertical="center"/>
    </xf>
    <xf numFmtId="44" fontId="23" fillId="11" borderId="11" xfId="1" applyFont="1" applyFill="1" applyBorder="1" applyAlignment="1" applyProtection="1">
      <alignment vertical="center"/>
    </xf>
    <xf numFmtId="0" fontId="23" fillId="11" borderId="11" xfId="2" applyFont="1" applyFill="1" applyBorder="1" applyAlignment="1">
      <alignment horizontal="center" vertical="center"/>
    </xf>
    <xf numFmtId="44" fontId="23" fillId="11" borderId="11" xfId="1" applyFont="1" applyFill="1" applyBorder="1" applyAlignment="1" applyProtection="1">
      <alignment horizontal="center" vertical="center"/>
    </xf>
    <xf numFmtId="44" fontId="22" fillId="10" borderId="8" xfId="1" applyFont="1" applyFill="1" applyBorder="1" applyAlignment="1" applyProtection="1">
      <alignment horizontal="center" vertical="center"/>
    </xf>
    <xf numFmtId="0" fontId="22" fillId="10" borderId="8" xfId="2" applyFont="1" applyFill="1" applyBorder="1" applyAlignment="1">
      <alignment horizontal="center" vertical="center"/>
    </xf>
    <xf numFmtId="44" fontId="22" fillId="11" borderId="8" xfId="1" applyFont="1" applyFill="1" applyBorder="1" applyAlignment="1" applyProtection="1">
      <alignment horizontal="center" vertical="center"/>
    </xf>
    <xf numFmtId="0" fontId="22" fillId="11" borderId="8" xfId="2" applyFont="1" applyFill="1" applyBorder="1" applyAlignment="1">
      <alignment horizontal="center" vertical="center"/>
    </xf>
    <xf numFmtId="0" fontId="36" fillId="10" borderId="0" xfId="2" applyFont="1" applyFill="1" applyAlignment="1">
      <alignment vertical="center"/>
    </xf>
    <xf numFmtId="0" fontId="21" fillId="10" borderId="8" xfId="2" applyFont="1" applyFill="1" applyBorder="1" applyAlignment="1">
      <alignment horizontal="center" vertical="center"/>
    </xf>
    <xf numFmtId="0" fontId="36" fillId="10" borderId="13" xfId="2" applyFont="1" applyFill="1" applyBorder="1" applyAlignment="1">
      <alignment vertical="center"/>
    </xf>
    <xf numFmtId="0" fontId="22" fillId="0" borderId="0" xfId="2" applyFont="1" applyAlignment="1">
      <alignment horizontal="center" vertical="center"/>
    </xf>
    <xf numFmtId="0" fontId="21" fillId="11" borderId="8" xfId="2" applyFont="1" applyFill="1" applyBorder="1" applyAlignment="1">
      <alignment horizontal="center" vertical="center"/>
    </xf>
    <xf numFmtId="0" fontId="23" fillId="4" borderId="8" xfId="2" applyFont="1" applyFill="1" applyBorder="1" applyAlignment="1" applyProtection="1">
      <alignment horizontal="center" vertical="center"/>
      <protection locked="0"/>
    </xf>
    <xf numFmtId="0" fontId="22" fillId="10" borderId="0" xfId="2" applyFont="1" applyFill="1" applyAlignment="1">
      <alignment horizontal="right" vertical="center"/>
    </xf>
    <xf numFmtId="0" fontId="23" fillId="10" borderId="0" xfId="2" applyFont="1" applyFill="1" applyAlignment="1">
      <alignment horizontal="left" vertical="center"/>
    </xf>
    <xf numFmtId="0" fontId="37" fillId="11" borderId="0" xfId="2" applyFont="1" applyFill="1" applyAlignment="1">
      <alignment horizontal="right" vertical="center"/>
    </xf>
    <xf numFmtId="0" fontId="23" fillId="10" borderId="0" xfId="2" applyFont="1" applyFill="1" applyAlignment="1">
      <alignment horizontal="right" vertical="center"/>
    </xf>
    <xf numFmtId="0" fontId="23" fillId="12" borderId="8" xfId="2" applyFont="1" applyFill="1" applyBorder="1" applyAlignment="1" applyProtection="1">
      <alignment horizontal="center" vertical="center"/>
      <protection locked="0"/>
    </xf>
    <xf numFmtId="16" fontId="23" fillId="0" borderId="0" xfId="2" applyNumberFormat="1" applyFont="1" applyAlignment="1">
      <alignment vertical="center"/>
    </xf>
    <xf numFmtId="0" fontId="22" fillId="13" borderId="0" xfId="2" applyFont="1" applyFill="1" applyAlignment="1">
      <alignment horizontal="right" vertical="center"/>
    </xf>
    <xf numFmtId="14" fontId="23" fillId="12" borderId="8" xfId="1" applyNumberFormat="1" applyFont="1" applyFill="1" applyBorder="1" applyAlignment="1" applyProtection="1">
      <alignment horizontal="center" vertical="center"/>
      <protection locked="0"/>
    </xf>
    <xf numFmtId="0" fontId="22" fillId="10" borderId="13" xfId="2" applyFont="1" applyFill="1" applyBorder="1"/>
    <xf numFmtId="164" fontId="22" fillId="11" borderId="8" xfId="1" applyNumberFormat="1" applyFont="1" applyFill="1" applyBorder="1" applyAlignment="1" applyProtection="1">
      <alignment horizontal="center" vertical="center"/>
    </xf>
    <xf numFmtId="44" fontId="23" fillId="10" borderId="0" xfId="1" applyFont="1" applyFill="1"/>
    <xf numFmtId="44" fontId="23" fillId="13" borderId="0" xfId="1" applyFont="1" applyFill="1"/>
    <xf numFmtId="0" fontId="23" fillId="13" borderId="0" xfId="2" applyFont="1" applyFill="1" applyAlignment="1">
      <alignment horizontal="center"/>
    </xf>
    <xf numFmtId="0" fontId="22" fillId="13" borderId="0" xfId="2" applyFont="1" applyFill="1" applyAlignment="1">
      <alignment horizontal="center"/>
    </xf>
    <xf numFmtId="165" fontId="23" fillId="4" borderId="8" xfId="1" applyNumberFormat="1" applyFont="1" applyFill="1" applyBorder="1" applyAlignment="1" applyProtection="1">
      <alignment horizontal="center"/>
      <protection locked="0"/>
    </xf>
    <xf numFmtId="0" fontId="5" fillId="0" borderId="0" xfId="0" applyFont="1" applyAlignment="1">
      <alignment wrapText="1"/>
    </xf>
    <xf numFmtId="0" fontId="6" fillId="0" borderId="1" xfId="0" applyFont="1" applyBorder="1" applyAlignment="1">
      <alignment horizontal="center"/>
    </xf>
    <xf numFmtId="0" fontId="20" fillId="0" borderId="1" xfId="0" applyFont="1" applyBorder="1" applyAlignment="1">
      <alignment horizontal="center"/>
    </xf>
    <xf numFmtId="18" fontId="20" fillId="0" borderId="1" xfId="0" applyNumberFormat="1" applyFont="1" applyBorder="1" applyAlignment="1">
      <alignment horizontal="center"/>
    </xf>
    <xf numFmtId="0" fontId="15" fillId="0" borderId="0" xfId="0" applyFont="1" applyAlignment="1">
      <alignment horizontal="center" vertical="center"/>
    </xf>
    <xf numFmtId="0" fontId="27" fillId="6" borderId="0" xfId="0" applyFont="1" applyFill="1" applyAlignment="1">
      <alignment horizontal="center"/>
    </xf>
    <xf numFmtId="0" fontId="23" fillId="10" borderId="8" xfId="2" applyFont="1" applyFill="1" applyBorder="1" applyAlignment="1">
      <alignment horizontal="left" vertical="center"/>
    </xf>
    <xf numFmtId="0" fontId="23" fillId="10" borderId="11" xfId="2" applyFont="1" applyFill="1" applyBorder="1" applyAlignment="1">
      <alignment horizontal="left" vertical="center"/>
    </xf>
    <xf numFmtId="0" fontId="32" fillId="11" borderId="0" xfId="2" quotePrefix="1" applyFont="1" applyFill="1" applyAlignment="1">
      <alignment horizontal="center" vertical="center"/>
    </xf>
    <xf numFmtId="44" fontId="32" fillId="10" borderId="6" xfId="1" applyFont="1" applyFill="1" applyBorder="1" applyAlignment="1" applyProtection="1">
      <alignment horizontal="center" vertical="center" wrapText="1"/>
    </xf>
    <xf numFmtId="44" fontId="32" fillId="10" borderId="0" xfId="1" applyFont="1" applyFill="1" applyBorder="1" applyAlignment="1" applyProtection="1">
      <alignment horizontal="center" vertical="center" wrapText="1"/>
    </xf>
    <xf numFmtId="0" fontId="23" fillId="10" borderId="0" xfId="2" applyFont="1" applyFill="1" applyAlignment="1">
      <alignment horizontal="center" vertical="center"/>
    </xf>
    <xf numFmtId="0" fontId="23" fillId="10" borderId="11" xfId="2" applyFont="1" applyFill="1" applyBorder="1" applyAlignment="1" applyProtection="1">
      <alignment horizontal="left" vertical="center"/>
      <protection locked="0"/>
    </xf>
    <xf numFmtId="0" fontId="23" fillId="12" borderId="8" xfId="2" applyFont="1" applyFill="1" applyBorder="1" applyAlignment="1" applyProtection="1">
      <alignment horizontal="left" vertical="center"/>
      <protection locked="0"/>
    </xf>
    <xf numFmtId="0" fontId="23" fillId="10" borderId="5" xfId="2" applyFont="1" applyFill="1" applyBorder="1" applyAlignment="1">
      <alignment horizontal="center" vertical="center"/>
    </xf>
    <xf numFmtId="0" fontId="36" fillId="10" borderId="0" xfId="2" applyFont="1" applyFill="1" applyAlignment="1">
      <alignment horizontal="center" vertical="center"/>
    </xf>
    <xf numFmtId="0" fontId="23" fillId="10" borderId="13" xfId="2" applyFont="1" applyFill="1" applyBorder="1" applyAlignment="1">
      <alignment horizontal="center"/>
    </xf>
    <xf numFmtId="0" fontId="20" fillId="0" borderId="8" xfId="0" applyFont="1" applyBorder="1"/>
    <xf numFmtId="0" fontId="2" fillId="0" borderId="0" xfId="0" applyFont="1" applyFill="1"/>
  </cellXfs>
  <cellStyles count="4">
    <cellStyle name="Currency 2" xfId="1" xr:uid="{00000000-0005-0000-0000-000001000000}"/>
    <cellStyle name="Normal" xfId="0" builtinId="0"/>
    <cellStyle name="Normal 2" xfId="2" xr:uid="{00000000-0005-0000-0000-000004000000}"/>
    <cellStyle name="Percent 2" xfId="3"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abSelected="1" workbookViewId="0">
      <selection activeCell="A27" sqref="A27"/>
    </sheetView>
  </sheetViews>
  <sheetFormatPr defaultRowHeight="15" x14ac:dyDescent="0.2"/>
  <cols>
    <col min="1" max="1" width="88.7109375" style="4" customWidth="1"/>
    <col min="2" max="16384" width="9.140625" style="4"/>
  </cols>
  <sheetData>
    <row r="1" spans="1:1" x14ac:dyDescent="0.2">
      <c r="A1" s="23" t="s">
        <v>105</v>
      </c>
    </row>
    <row r="2" spans="1:1" x14ac:dyDescent="0.2">
      <c r="A2" s="23"/>
    </row>
    <row r="3" spans="1:1" ht="15.75" x14ac:dyDescent="0.25">
      <c r="A3" s="8" t="s">
        <v>0</v>
      </c>
    </row>
    <row r="4" spans="1:1" x14ac:dyDescent="0.2">
      <c r="A4" s="9" t="s">
        <v>1</v>
      </c>
    </row>
    <row r="5" spans="1:1" x14ac:dyDescent="0.2">
      <c r="A5" s="9" t="s">
        <v>106</v>
      </c>
    </row>
    <row r="6" spans="1:1" x14ac:dyDescent="0.2">
      <c r="A6" s="9" t="s">
        <v>2</v>
      </c>
    </row>
    <row r="7" spans="1:1" x14ac:dyDescent="0.2">
      <c r="A7" s="9" t="s">
        <v>148</v>
      </c>
    </row>
    <row r="8" spans="1:1" x14ac:dyDescent="0.2">
      <c r="A8" s="9" t="s">
        <v>3</v>
      </c>
    </row>
    <row r="9" spans="1:1" ht="17.25" customHeight="1" x14ac:dyDescent="0.2">
      <c r="A9" s="2"/>
    </row>
    <row r="10" spans="1:1" x14ac:dyDescent="0.2">
      <c r="A10" s="9"/>
    </row>
    <row r="11" spans="1:1" ht="15.75" x14ac:dyDescent="0.25">
      <c r="A11" s="8" t="s">
        <v>4</v>
      </c>
    </row>
    <row r="12" spans="1:1" x14ac:dyDescent="0.2">
      <c r="A12" s="23"/>
    </row>
    <row r="13" spans="1:1" ht="75.75" x14ac:dyDescent="0.2">
      <c r="A13" s="8" t="s">
        <v>5</v>
      </c>
    </row>
    <row r="14" spans="1:1" x14ac:dyDescent="0.2">
      <c r="A14" s="23"/>
    </row>
    <row r="15" spans="1:1" ht="30.75" x14ac:dyDescent="0.2">
      <c r="A15" s="8" t="s">
        <v>6</v>
      </c>
    </row>
    <row r="16" spans="1:1" ht="15.75" x14ac:dyDescent="0.25">
      <c r="A16" s="8"/>
    </row>
    <row r="17" spans="1:1" ht="47.25" customHeight="1" x14ac:dyDescent="0.2">
      <c r="A17" s="8" t="s">
        <v>7</v>
      </c>
    </row>
    <row r="18" spans="1:1" x14ac:dyDescent="0.2">
      <c r="A18" s="23"/>
    </row>
    <row r="19" spans="1:1" ht="45.75" x14ac:dyDescent="0.2">
      <c r="A19" s="8" t="s">
        <v>107</v>
      </c>
    </row>
    <row r="20" spans="1:1" x14ac:dyDescent="0.2">
      <c r="A20" s="23"/>
    </row>
    <row r="21" spans="1:1" ht="30.75" x14ac:dyDescent="0.2">
      <c r="A21" s="8" t="s">
        <v>151</v>
      </c>
    </row>
    <row r="22" spans="1:1" x14ac:dyDescent="0.2">
      <c r="A22" s="23"/>
    </row>
    <row r="23" spans="1:1" ht="75.75" x14ac:dyDescent="0.2">
      <c r="A23" s="8" t="s">
        <v>149</v>
      </c>
    </row>
    <row r="24" spans="1:1" x14ac:dyDescent="0.2">
      <c r="A24" s="23"/>
    </row>
    <row r="25" spans="1:1" ht="60.75" x14ac:dyDescent="0.2">
      <c r="A25" s="8" t="s">
        <v>150</v>
      </c>
    </row>
    <row r="26" spans="1:1" x14ac:dyDescent="0.2">
      <c r="A26" s="23" t="s">
        <v>265</v>
      </c>
    </row>
  </sheetData>
  <phoneticPr fontId="0" type="noConversion"/>
  <pageMargins left="0.75" right="0.75" top="1" bottom="1" header="0.5" footer="0.5"/>
  <pageSetup orientation="portrait" horizontalDpi="1200" verticalDpi="1200" r:id="rId1"/>
  <headerFooter alignWithMargins="0">
    <oddHeader>&amp;LW. D. Boyce Council&amp;CTroop Program Workbook Instructions&amp;RBoy Scouts of America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1"/>
  <sheetViews>
    <sheetView topLeftCell="A3" workbookViewId="0">
      <selection activeCell="A18" sqref="A18"/>
    </sheetView>
  </sheetViews>
  <sheetFormatPr defaultRowHeight="15" x14ac:dyDescent="0.2"/>
  <cols>
    <col min="1" max="1" width="111.85546875" style="2" bestFit="1" customWidth="1"/>
    <col min="2" max="16384" width="9.140625" style="2"/>
  </cols>
  <sheetData>
    <row r="1" spans="1:1" ht="15.75" x14ac:dyDescent="0.25">
      <c r="A1" s="1" t="s">
        <v>8</v>
      </c>
    </row>
    <row r="2" spans="1:1" x14ac:dyDescent="0.2">
      <c r="A2" s="2" t="s">
        <v>153</v>
      </c>
    </row>
    <row r="3" spans="1:1" x14ac:dyDescent="0.2">
      <c r="A3" s="2" t="s">
        <v>10</v>
      </c>
    </row>
    <row r="4" spans="1:1" x14ac:dyDescent="0.2">
      <c r="A4" s="2" t="s">
        <v>11</v>
      </c>
    </row>
    <row r="5" spans="1:1" x14ac:dyDescent="0.2">
      <c r="A5" s="2" t="s">
        <v>12</v>
      </c>
    </row>
    <row r="6" spans="1:1" x14ac:dyDescent="0.2">
      <c r="A6" s="2" t="s">
        <v>13</v>
      </c>
    </row>
    <row r="7" spans="1:1" x14ac:dyDescent="0.2">
      <c r="A7" s="2" t="s">
        <v>169</v>
      </c>
    </row>
    <row r="8" spans="1:1" ht="31.5" customHeight="1" x14ac:dyDescent="0.2">
      <c r="A8" s="23" t="s">
        <v>170</v>
      </c>
    </row>
    <row r="10" spans="1:1" ht="15.75" x14ac:dyDescent="0.25">
      <c r="A10" s="1" t="s">
        <v>14</v>
      </c>
    </row>
    <row r="11" spans="1:1" x14ac:dyDescent="0.2">
      <c r="A11" s="2" t="s">
        <v>15</v>
      </c>
    </row>
    <row r="12" spans="1:1" x14ac:dyDescent="0.2">
      <c r="A12" s="2" t="s">
        <v>16</v>
      </c>
    </row>
    <row r="13" spans="1:1" x14ac:dyDescent="0.2">
      <c r="A13" s="2" t="s">
        <v>17</v>
      </c>
    </row>
    <row r="14" spans="1:1" x14ac:dyDescent="0.2">
      <c r="A14" s="2" t="s">
        <v>171</v>
      </c>
    </row>
    <row r="15" spans="1:1" x14ac:dyDescent="0.2">
      <c r="A15" s="2" t="s">
        <v>18</v>
      </c>
    </row>
    <row r="17" spans="1:1" ht="15.75" x14ac:dyDescent="0.25">
      <c r="A17" s="1" t="s">
        <v>19</v>
      </c>
    </row>
    <row r="18" spans="1:1" x14ac:dyDescent="0.2">
      <c r="A18" s="2" t="s">
        <v>20</v>
      </c>
    </row>
    <row r="19" spans="1:1" x14ac:dyDescent="0.2">
      <c r="A19" s="2" t="s">
        <v>21</v>
      </c>
    </row>
    <row r="20" spans="1:1" x14ac:dyDescent="0.2">
      <c r="A20" s="2" t="s">
        <v>22</v>
      </c>
    </row>
    <row r="21" spans="1:1" x14ac:dyDescent="0.2">
      <c r="A21" s="2" t="s">
        <v>23</v>
      </c>
    </row>
    <row r="22" spans="1:1" x14ac:dyDescent="0.2">
      <c r="A22" s="2" t="s">
        <v>24</v>
      </c>
    </row>
    <row r="23" spans="1:1" x14ac:dyDescent="0.2">
      <c r="A23" s="2" t="s">
        <v>25</v>
      </c>
    </row>
    <row r="24" spans="1:1" x14ac:dyDescent="0.2">
      <c r="A24" s="2" t="s">
        <v>26</v>
      </c>
    </row>
    <row r="25" spans="1:1" x14ac:dyDescent="0.2">
      <c r="A25" s="2" t="s">
        <v>27</v>
      </c>
    </row>
    <row r="26" spans="1:1" x14ac:dyDescent="0.2">
      <c r="A26" s="2" t="s">
        <v>28</v>
      </c>
    </row>
    <row r="27" spans="1:1" x14ac:dyDescent="0.2">
      <c r="A27" s="2" t="s">
        <v>29</v>
      </c>
    </row>
    <row r="28" spans="1:1" x14ac:dyDescent="0.2">
      <c r="A28" s="2" t="s">
        <v>172</v>
      </c>
    </row>
    <row r="29" spans="1:1" x14ac:dyDescent="0.2">
      <c r="A29" s="2" t="s">
        <v>30</v>
      </c>
    </row>
    <row r="30" spans="1:1" x14ac:dyDescent="0.2">
      <c r="A30" s="2" t="s">
        <v>31</v>
      </c>
    </row>
    <row r="31" spans="1:1" x14ac:dyDescent="0.2">
      <c r="A31" s="2" t="s">
        <v>32</v>
      </c>
    </row>
    <row r="34" spans="1:1" ht="15.75" x14ac:dyDescent="0.25">
      <c r="A34" s="1" t="s">
        <v>33</v>
      </c>
    </row>
    <row r="35" spans="1:1" x14ac:dyDescent="0.2">
      <c r="A35" s="2" t="s">
        <v>34</v>
      </c>
    </row>
    <row r="36" spans="1:1" x14ac:dyDescent="0.2">
      <c r="A36" s="2" t="s">
        <v>35</v>
      </c>
    </row>
    <row r="37" spans="1:1" x14ac:dyDescent="0.2">
      <c r="A37" s="2" t="s">
        <v>36</v>
      </c>
    </row>
    <row r="40" spans="1:1" ht="15.75" x14ac:dyDescent="0.25">
      <c r="A40" s="1" t="s">
        <v>37</v>
      </c>
    </row>
    <row r="41" spans="1:1" x14ac:dyDescent="0.2">
      <c r="A41" s="2" t="s">
        <v>160</v>
      </c>
    </row>
    <row r="42" spans="1:1" x14ac:dyDescent="0.2">
      <c r="A42" s="2" t="s">
        <v>38</v>
      </c>
    </row>
    <row r="43" spans="1:1" x14ac:dyDescent="0.2">
      <c r="A43" s="2" t="s">
        <v>39</v>
      </c>
    </row>
    <row r="44" spans="1:1" x14ac:dyDescent="0.2">
      <c r="A44" s="2" t="s">
        <v>40</v>
      </c>
    </row>
    <row r="45" spans="1:1" x14ac:dyDescent="0.2">
      <c r="A45" s="2" t="s">
        <v>152</v>
      </c>
    </row>
    <row r="46" spans="1:1" x14ac:dyDescent="0.2">
      <c r="A46" s="2" t="s">
        <v>41</v>
      </c>
    </row>
    <row r="47" spans="1:1" x14ac:dyDescent="0.2">
      <c r="A47" s="2" t="s">
        <v>42</v>
      </c>
    </row>
    <row r="48" spans="1:1" x14ac:dyDescent="0.2">
      <c r="A48" s="2" t="s">
        <v>43</v>
      </c>
    </row>
    <row r="51" spans="1:1" ht="15.75" x14ac:dyDescent="0.25">
      <c r="A51" s="1" t="s">
        <v>44</v>
      </c>
    </row>
    <row r="52" spans="1:1" x14ac:dyDescent="0.2">
      <c r="A52" s="2" t="s">
        <v>45</v>
      </c>
    </row>
    <row r="53" spans="1:1" x14ac:dyDescent="0.2">
      <c r="A53" s="2" t="s">
        <v>46</v>
      </c>
    </row>
    <row r="54" spans="1:1" x14ac:dyDescent="0.2">
      <c r="A54" s="2" t="s">
        <v>173</v>
      </c>
    </row>
    <row r="55" spans="1:1" x14ac:dyDescent="0.2">
      <c r="A55" s="2" t="s">
        <v>47</v>
      </c>
    </row>
    <row r="56" spans="1:1" x14ac:dyDescent="0.2">
      <c r="A56" s="2" t="s">
        <v>48</v>
      </c>
    </row>
    <row r="57" spans="1:1" x14ac:dyDescent="0.2">
      <c r="A57" s="2" t="s">
        <v>49</v>
      </c>
    </row>
    <row r="58" spans="1:1" x14ac:dyDescent="0.2">
      <c r="A58" s="2" t="s">
        <v>174</v>
      </c>
    </row>
    <row r="60" spans="1:1" ht="15.75" x14ac:dyDescent="0.25">
      <c r="A60" s="1" t="s">
        <v>50</v>
      </c>
    </row>
    <row r="61" spans="1:1" x14ac:dyDescent="0.2">
      <c r="A61" s="2" t="s">
        <v>51</v>
      </c>
    </row>
    <row r="62" spans="1:1" x14ac:dyDescent="0.2">
      <c r="A62" s="2" t="s">
        <v>52</v>
      </c>
    </row>
    <row r="63" spans="1:1" x14ac:dyDescent="0.2">
      <c r="A63" s="2" t="s">
        <v>108</v>
      </c>
    </row>
    <row r="64" spans="1:1" x14ac:dyDescent="0.2">
      <c r="A64" s="2" t="s">
        <v>53</v>
      </c>
    </row>
    <row r="65" spans="1:3" x14ac:dyDescent="0.2">
      <c r="A65" s="2" t="s">
        <v>109</v>
      </c>
    </row>
    <row r="66" spans="1:3" x14ac:dyDescent="0.2">
      <c r="A66" s="33"/>
      <c r="B66" s="34"/>
      <c r="C66" s="34"/>
    </row>
    <row r="67" spans="1:3" ht="15" customHeight="1" x14ac:dyDescent="0.2"/>
    <row r="68" spans="1:3" ht="15" customHeight="1" x14ac:dyDescent="0.2"/>
    <row r="69" spans="1:3" ht="15" customHeight="1" x14ac:dyDescent="0.2"/>
    <row r="70" spans="1:3" ht="15" customHeight="1" x14ac:dyDescent="0.2"/>
    <row r="71" spans="1:3" ht="65.25" customHeight="1" x14ac:dyDescent="0.2"/>
    <row r="72" spans="1:3" ht="15" customHeight="1" x14ac:dyDescent="0.2"/>
    <row r="73" spans="1:3" ht="15" customHeight="1" x14ac:dyDescent="0.2"/>
    <row r="74" spans="1:3" ht="15" customHeight="1" x14ac:dyDescent="0.2"/>
    <row r="75" spans="1:3" ht="15" customHeight="1" x14ac:dyDescent="0.2"/>
    <row r="76" spans="1:3" ht="15" customHeight="1" x14ac:dyDescent="0.2"/>
    <row r="77" spans="1:3" ht="15" customHeight="1" x14ac:dyDescent="0.2"/>
    <row r="78" spans="1:3" ht="15" customHeight="1" x14ac:dyDescent="0.2"/>
    <row r="79" spans="1:3" ht="15" customHeight="1" x14ac:dyDescent="0.2"/>
    <row r="80" spans="1:3" ht="15" customHeight="1" x14ac:dyDescent="0.2"/>
    <row r="81" s="2" customFormat="1" ht="15" customHeight="1" x14ac:dyDescent="0.2"/>
    <row r="82" s="2" customFormat="1" ht="15" customHeight="1" x14ac:dyDescent="0.2"/>
    <row r="83" s="2" customFormat="1" ht="15" customHeight="1" x14ac:dyDescent="0.2"/>
    <row r="84" s="2" customFormat="1" ht="15" customHeight="1" x14ac:dyDescent="0.2"/>
    <row r="85" s="2" customFormat="1" ht="15" customHeight="1" x14ac:dyDescent="0.2"/>
    <row r="86" s="2" customFormat="1" ht="15" customHeight="1" x14ac:dyDescent="0.2"/>
    <row r="87" s="2" customFormat="1" ht="15" customHeight="1" x14ac:dyDescent="0.2"/>
    <row r="91" s="2" customFormat="1" ht="27.75" customHeight="1" x14ac:dyDescent="0.2"/>
  </sheetData>
  <phoneticPr fontId="0" type="noConversion"/>
  <pageMargins left="0.75" right="0.75" top="1" bottom="1" header="0.5" footer="0.5"/>
  <pageSetup orientation="portrait" horizontalDpi="1200" verticalDpi="1200" r:id="rId1"/>
  <headerFooter alignWithMargins="0">
    <oddHeader>&amp;LW. D. Boyce Council&amp;CTroop Activity Planning Worksheet&amp;RBoy Scouts of America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6"/>
  <sheetViews>
    <sheetView workbookViewId="0">
      <selection activeCell="F96" sqref="A1:F96"/>
    </sheetView>
  </sheetViews>
  <sheetFormatPr defaultRowHeight="15" x14ac:dyDescent="0.25"/>
  <cols>
    <col min="1" max="1" width="20.85546875" style="39" bestFit="1" customWidth="1"/>
    <col min="2" max="2" width="41.85546875" style="38" customWidth="1"/>
    <col min="3" max="3" width="29" style="38" customWidth="1"/>
    <col min="4" max="4" width="23.42578125" style="38" customWidth="1"/>
    <col min="5" max="5" width="23" style="38" bestFit="1" customWidth="1"/>
    <col min="6" max="6" width="30.28515625" style="38" customWidth="1"/>
    <col min="7" max="16384" width="9.140625" style="38"/>
  </cols>
  <sheetData>
    <row r="1" spans="1:6" x14ac:dyDescent="0.25">
      <c r="A1" s="7" t="s">
        <v>155</v>
      </c>
    </row>
    <row r="2" spans="1:6" x14ac:dyDescent="0.25">
      <c r="A2" s="61" t="s">
        <v>168</v>
      </c>
    </row>
    <row r="3" spans="1:6" x14ac:dyDescent="0.25">
      <c r="A3" s="61"/>
    </row>
    <row r="4" spans="1:6" x14ac:dyDescent="0.25">
      <c r="A4" s="22" t="s">
        <v>102</v>
      </c>
      <c r="B4" s="194"/>
      <c r="C4" s="41" t="s">
        <v>54</v>
      </c>
      <c r="D4" s="194"/>
      <c r="E4" s="41" t="s">
        <v>55</v>
      </c>
      <c r="F4" s="194"/>
    </row>
    <row r="5" spans="1:6" x14ac:dyDescent="0.25">
      <c r="A5" s="22" t="s">
        <v>103</v>
      </c>
      <c r="C5" s="40" t="s">
        <v>56</v>
      </c>
      <c r="E5" s="41" t="s">
        <v>56</v>
      </c>
    </row>
    <row r="6" spans="1:6" x14ac:dyDescent="0.25">
      <c r="A6" s="22" t="s">
        <v>104</v>
      </c>
      <c r="C6" s="40" t="s">
        <v>57</v>
      </c>
      <c r="E6" s="41" t="s">
        <v>57</v>
      </c>
    </row>
    <row r="7" spans="1:6" x14ac:dyDescent="0.25">
      <c r="A7" s="24"/>
    </row>
    <row r="8" spans="1:6" x14ac:dyDescent="0.25">
      <c r="A8" s="178" t="s">
        <v>58</v>
      </c>
      <c r="B8" s="179"/>
      <c r="C8" s="179"/>
      <c r="D8" s="179"/>
    </row>
    <row r="9" spans="1:6" x14ac:dyDescent="0.25">
      <c r="A9" s="178" t="s">
        <v>59</v>
      </c>
      <c r="B9" s="179"/>
      <c r="C9" s="180"/>
      <c r="D9" s="179"/>
    </row>
    <row r="10" spans="1:6" x14ac:dyDescent="0.25">
      <c r="A10" s="178" t="s">
        <v>60</v>
      </c>
      <c r="B10" s="179"/>
      <c r="C10" s="179"/>
      <c r="D10" s="179"/>
    </row>
    <row r="11" spans="1:6" x14ac:dyDescent="0.25">
      <c r="A11" s="24"/>
      <c r="B11" s="39"/>
    </row>
    <row r="12" spans="1:6" x14ac:dyDescent="0.25">
      <c r="A12" s="6" t="s">
        <v>61</v>
      </c>
    </row>
    <row r="13" spans="1:6" x14ac:dyDescent="0.25">
      <c r="A13" s="24"/>
      <c r="B13" s="38" t="s">
        <v>62</v>
      </c>
      <c r="E13" s="42" t="s">
        <v>63</v>
      </c>
    </row>
    <row r="14" spans="1:6" x14ac:dyDescent="0.25">
      <c r="A14" s="24"/>
      <c r="B14" s="38" t="s">
        <v>154</v>
      </c>
      <c r="E14" s="43" t="s">
        <v>64</v>
      </c>
    </row>
    <row r="15" spans="1:6" x14ac:dyDescent="0.25">
      <c r="A15" s="24"/>
      <c r="B15" s="38" t="s">
        <v>65</v>
      </c>
      <c r="E15" s="43" t="s">
        <v>57</v>
      </c>
    </row>
    <row r="16" spans="1:6" x14ac:dyDescent="0.25">
      <c r="A16" s="24"/>
    </row>
    <row r="17" spans="1:5" x14ac:dyDescent="0.25">
      <c r="A17" s="24"/>
    </row>
    <row r="18" spans="1:5" x14ac:dyDescent="0.25">
      <c r="A18" s="6" t="s">
        <v>66</v>
      </c>
      <c r="C18" s="42"/>
    </row>
    <row r="19" spans="1:5" x14ac:dyDescent="0.25">
      <c r="A19" s="24"/>
      <c r="B19" s="38" t="s">
        <v>62</v>
      </c>
      <c r="E19" s="42" t="s">
        <v>63</v>
      </c>
    </row>
    <row r="20" spans="1:5" x14ac:dyDescent="0.25">
      <c r="A20" s="24"/>
      <c r="B20" s="38" t="s">
        <v>154</v>
      </c>
      <c r="E20" s="43" t="s">
        <v>64</v>
      </c>
    </row>
    <row r="21" spans="1:5" x14ac:dyDescent="0.25">
      <c r="A21" s="24"/>
      <c r="B21" s="38" t="s">
        <v>67</v>
      </c>
      <c r="E21" s="43" t="s">
        <v>57</v>
      </c>
    </row>
    <row r="22" spans="1:5" x14ac:dyDescent="0.25">
      <c r="A22" s="24"/>
      <c r="B22" s="38" t="s">
        <v>65</v>
      </c>
    </row>
    <row r="23" spans="1:5" x14ac:dyDescent="0.25">
      <c r="A23" s="24"/>
    </row>
    <row r="24" spans="1:5" x14ac:dyDescent="0.25">
      <c r="A24" s="6" t="s">
        <v>68</v>
      </c>
      <c r="C24" s="42"/>
    </row>
    <row r="25" spans="1:5" x14ac:dyDescent="0.25">
      <c r="A25" s="24"/>
      <c r="B25" s="38" t="s">
        <v>157</v>
      </c>
      <c r="C25" s="38" t="s">
        <v>83</v>
      </c>
      <c r="E25" s="42" t="s">
        <v>63</v>
      </c>
    </row>
    <row r="26" spans="1:5" x14ac:dyDescent="0.25">
      <c r="A26" s="24"/>
      <c r="B26" s="38" t="s">
        <v>156</v>
      </c>
      <c r="E26" s="43" t="s">
        <v>64</v>
      </c>
    </row>
    <row r="27" spans="1:5" x14ac:dyDescent="0.25">
      <c r="B27" s="38" t="s">
        <v>65</v>
      </c>
      <c r="E27" s="43" t="s">
        <v>57</v>
      </c>
    </row>
    <row r="28" spans="1:5" x14ac:dyDescent="0.25">
      <c r="E28" s="43"/>
    </row>
    <row r="29" spans="1:5" x14ac:dyDescent="0.25">
      <c r="E29" s="43"/>
    </row>
    <row r="30" spans="1:5" x14ac:dyDescent="0.25">
      <c r="A30" s="37" t="s">
        <v>69</v>
      </c>
      <c r="C30" s="42"/>
    </row>
    <row r="31" spans="1:5" x14ac:dyDescent="0.25">
      <c r="B31" s="38" t="s">
        <v>62</v>
      </c>
      <c r="E31" s="42" t="s">
        <v>63</v>
      </c>
    </row>
    <row r="32" spans="1:5" x14ac:dyDescent="0.25">
      <c r="B32" s="38" t="s">
        <v>110</v>
      </c>
      <c r="E32" s="43" t="s">
        <v>64</v>
      </c>
    </row>
    <row r="33" spans="1:5" x14ac:dyDescent="0.25">
      <c r="B33" s="38" t="s">
        <v>70</v>
      </c>
      <c r="E33" s="43" t="s">
        <v>57</v>
      </c>
    </row>
    <row r="34" spans="1:5" x14ac:dyDescent="0.25">
      <c r="B34" s="38" t="s">
        <v>65</v>
      </c>
    </row>
    <row r="36" spans="1:5" x14ac:dyDescent="0.25">
      <c r="A36" s="37" t="s">
        <v>71</v>
      </c>
      <c r="C36" s="42"/>
    </row>
    <row r="37" spans="1:5" x14ac:dyDescent="0.25">
      <c r="B37" s="38" t="s">
        <v>157</v>
      </c>
      <c r="E37" s="42" t="s">
        <v>63</v>
      </c>
    </row>
    <row r="38" spans="1:5" x14ac:dyDescent="0.25">
      <c r="B38" s="38" t="s">
        <v>72</v>
      </c>
      <c r="E38" s="43" t="s">
        <v>64</v>
      </c>
    </row>
    <row r="39" spans="1:5" x14ac:dyDescent="0.25">
      <c r="B39" s="38" t="s">
        <v>65</v>
      </c>
      <c r="E39" s="43" t="s">
        <v>57</v>
      </c>
    </row>
    <row r="40" spans="1:5" x14ac:dyDescent="0.25">
      <c r="E40" s="43"/>
    </row>
    <row r="41" spans="1:5" x14ac:dyDescent="0.25">
      <c r="A41" s="37" t="s">
        <v>73</v>
      </c>
      <c r="C41" s="42"/>
    </row>
    <row r="42" spans="1:5" x14ac:dyDescent="0.25">
      <c r="B42" s="38" t="s">
        <v>62</v>
      </c>
      <c r="C42" s="38" t="s">
        <v>158</v>
      </c>
      <c r="E42" s="42" t="s">
        <v>63</v>
      </c>
    </row>
    <row r="43" spans="1:5" x14ac:dyDescent="0.25">
      <c r="B43" s="38" t="s">
        <v>111</v>
      </c>
      <c r="E43" s="43" t="s">
        <v>64</v>
      </c>
    </row>
    <row r="44" spans="1:5" x14ac:dyDescent="0.25">
      <c r="B44" s="38" t="s">
        <v>65</v>
      </c>
      <c r="E44" s="43" t="s">
        <v>57</v>
      </c>
    </row>
    <row r="45" spans="1:5" x14ac:dyDescent="0.25">
      <c r="B45" s="38" t="s">
        <v>74</v>
      </c>
      <c r="E45" s="43"/>
    </row>
    <row r="47" spans="1:5" x14ac:dyDescent="0.25">
      <c r="A47" s="37" t="s">
        <v>75</v>
      </c>
      <c r="C47" s="42"/>
    </row>
    <row r="48" spans="1:5" x14ac:dyDescent="0.25">
      <c r="B48" s="38" t="s">
        <v>62</v>
      </c>
      <c r="E48" s="42" t="s">
        <v>63</v>
      </c>
    </row>
    <row r="49" spans="1:5" x14ac:dyDescent="0.25">
      <c r="B49" s="38" t="s">
        <v>112</v>
      </c>
      <c r="E49" s="43" t="s">
        <v>64</v>
      </c>
    </row>
    <row r="50" spans="1:5" x14ac:dyDescent="0.25">
      <c r="A50" s="44"/>
      <c r="B50" s="38" t="s">
        <v>18</v>
      </c>
      <c r="E50" s="43" t="s">
        <v>57</v>
      </c>
    </row>
    <row r="51" spans="1:5" x14ac:dyDescent="0.25">
      <c r="A51" s="44"/>
      <c r="B51" s="38" t="s">
        <v>65</v>
      </c>
    </row>
    <row r="53" spans="1:5" x14ac:dyDescent="0.25">
      <c r="A53" s="37" t="s">
        <v>76</v>
      </c>
      <c r="C53" s="42"/>
    </row>
    <row r="54" spans="1:5" x14ac:dyDescent="0.25">
      <c r="B54" s="38" t="s">
        <v>62</v>
      </c>
      <c r="E54" s="42" t="s">
        <v>63</v>
      </c>
    </row>
    <row r="55" spans="1:5" x14ac:dyDescent="0.25">
      <c r="E55" s="43" t="s">
        <v>64</v>
      </c>
    </row>
    <row r="56" spans="1:5" x14ac:dyDescent="0.25">
      <c r="B56" s="38" t="s">
        <v>77</v>
      </c>
      <c r="E56" s="43" t="s">
        <v>57</v>
      </c>
    </row>
    <row r="57" spans="1:5" x14ac:dyDescent="0.25">
      <c r="B57" s="38" t="s">
        <v>67</v>
      </c>
    </row>
    <row r="58" spans="1:5" x14ac:dyDescent="0.25">
      <c r="B58" s="38" t="s">
        <v>65</v>
      </c>
    </row>
    <row r="59" spans="1:5" x14ac:dyDescent="0.25">
      <c r="A59" s="37" t="s">
        <v>78</v>
      </c>
      <c r="C59" s="42"/>
    </row>
    <row r="60" spans="1:5" x14ac:dyDescent="0.25">
      <c r="B60" s="38" t="s">
        <v>157</v>
      </c>
      <c r="C60" s="38" t="s">
        <v>159</v>
      </c>
      <c r="E60" s="42" t="s">
        <v>63</v>
      </c>
    </row>
    <row r="61" spans="1:5" x14ac:dyDescent="0.25">
      <c r="E61" s="43" t="s">
        <v>64</v>
      </c>
    </row>
    <row r="62" spans="1:5" x14ac:dyDescent="0.25">
      <c r="E62" s="43" t="s">
        <v>57</v>
      </c>
    </row>
    <row r="63" spans="1:5" x14ac:dyDescent="0.25">
      <c r="B63" s="38" t="s">
        <v>79</v>
      </c>
    </row>
    <row r="64" spans="1:5" x14ac:dyDescent="0.25">
      <c r="B64" s="38" t="s">
        <v>80</v>
      </c>
    </row>
    <row r="65" spans="1:5" x14ac:dyDescent="0.25">
      <c r="B65" s="38" t="s">
        <v>65</v>
      </c>
    </row>
    <row r="67" spans="1:5" x14ac:dyDescent="0.25">
      <c r="A67" s="37" t="s">
        <v>81</v>
      </c>
      <c r="C67" s="42"/>
    </row>
    <row r="68" spans="1:5" x14ac:dyDescent="0.25">
      <c r="B68" s="38" t="s">
        <v>62</v>
      </c>
      <c r="E68" s="42" t="s">
        <v>63</v>
      </c>
    </row>
    <row r="69" spans="1:5" x14ac:dyDescent="0.25">
      <c r="B69" s="38" t="s">
        <v>82</v>
      </c>
      <c r="E69" s="43" t="s">
        <v>64</v>
      </c>
    </row>
    <row r="70" spans="1:5" x14ac:dyDescent="0.25">
      <c r="B70" s="38" t="s">
        <v>65</v>
      </c>
      <c r="E70" s="43" t="s">
        <v>57</v>
      </c>
    </row>
    <row r="71" spans="1:5" x14ac:dyDescent="0.25">
      <c r="B71" s="38" t="s">
        <v>83</v>
      </c>
      <c r="E71" s="43"/>
    </row>
    <row r="72" spans="1:5" x14ac:dyDescent="0.25">
      <c r="E72" s="43"/>
    </row>
    <row r="73" spans="1:5" x14ac:dyDescent="0.25">
      <c r="A73" s="37" t="s">
        <v>84</v>
      </c>
      <c r="C73" s="42"/>
    </row>
    <row r="74" spans="1:5" x14ac:dyDescent="0.25">
      <c r="B74" s="38" t="s">
        <v>62</v>
      </c>
      <c r="C74" s="38" t="s">
        <v>9</v>
      </c>
      <c r="E74" s="42" t="s">
        <v>63</v>
      </c>
    </row>
    <row r="75" spans="1:5" x14ac:dyDescent="0.25">
      <c r="E75" s="43" t="s">
        <v>64</v>
      </c>
    </row>
    <row r="76" spans="1:5" x14ac:dyDescent="0.25">
      <c r="B76" s="38" t="s">
        <v>86</v>
      </c>
      <c r="E76" s="43" t="s">
        <v>57</v>
      </c>
    </row>
    <row r="77" spans="1:5" x14ac:dyDescent="0.25">
      <c r="B77" s="38" t="s">
        <v>65</v>
      </c>
    </row>
    <row r="81" spans="1:5" x14ac:dyDescent="0.25">
      <c r="A81" s="37" t="s">
        <v>87</v>
      </c>
      <c r="C81" s="42"/>
    </row>
    <row r="82" spans="1:5" x14ac:dyDescent="0.25">
      <c r="B82" s="38" t="s">
        <v>62</v>
      </c>
      <c r="E82" s="42" t="s">
        <v>63</v>
      </c>
    </row>
    <row r="83" spans="1:5" x14ac:dyDescent="0.25">
      <c r="B83" s="38" t="s">
        <v>85</v>
      </c>
      <c r="E83" s="43" t="s">
        <v>64</v>
      </c>
    </row>
    <row r="84" spans="1:5" x14ac:dyDescent="0.25">
      <c r="E84" s="43" t="s">
        <v>57</v>
      </c>
    </row>
    <row r="85" spans="1:5" x14ac:dyDescent="0.25">
      <c r="B85" s="38" t="s">
        <v>113</v>
      </c>
    </row>
    <row r="86" spans="1:5" x14ac:dyDescent="0.25">
      <c r="B86" s="38" t="s">
        <v>86</v>
      </c>
    </row>
    <row r="87" spans="1:5" x14ac:dyDescent="0.25">
      <c r="B87" s="38" t="s">
        <v>65</v>
      </c>
    </row>
    <row r="89" spans="1:5" x14ac:dyDescent="0.25">
      <c r="A89" s="37" t="s">
        <v>61</v>
      </c>
      <c r="C89" s="42"/>
    </row>
    <row r="90" spans="1:5" x14ac:dyDescent="0.25">
      <c r="B90" s="38" t="s">
        <v>62</v>
      </c>
      <c r="E90" s="42" t="s">
        <v>63</v>
      </c>
    </row>
    <row r="91" spans="1:5" x14ac:dyDescent="0.25">
      <c r="E91" s="43" t="s">
        <v>64</v>
      </c>
    </row>
    <row r="92" spans="1:5" x14ac:dyDescent="0.25">
      <c r="E92" s="43" t="s">
        <v>57</v>
      </c>
    </row>
    <row r="94" spans="1:5" x14ac:dyDescent="0.25">
      <c r="B94" s="38" t="s">
        <v>113</v>
      </c>
    </row>
    <row r="95" spans="1:5" x14ac:dyDescent="0.25">
      <c r="B95" s="38" t="s">
        <v>86</v>
      </c>
    </row>
    <row r="96" spans="1:5" x14ac:dyDescent="0.25">
      <c r="B96" s="38" t="s">
        <v>65</v>
      </c>
    </row>
  </sheetData>
  <mergeCells count="6">
    <mergeCell ref="A8:B8"/>
    <mergeCell ref="A9:B9"/>
    <mergeCell ref="A10:B10"/>
    <mergeCell ref="C8:D8"/>
    <mergeCell ref="C9:D9"/>
    <mergeCell ref="C10:D10"/>
  </mergeCells>
  <phoneticPr fontId="0" type="noConversion"/>
  <pageMargins left="1" right="0.5" top="1" bottom="1" header="0.5" footer="0.5"/>
  <pageSetup scale="54" fitToHeight="0" orientation="portrait" horizontalDpi="1200" verticalDpi="1200" r:id="rId1"/>
  <headerFooter alignWithMargins="0">
    <oddHeader>&amp;LW. D. Boyce Council&amp;CTroop Planning Calendar&amp;RBoy Scouts of America</oddHeader>
    <oddFooter>&amp;C&amp;P</oddFooter>
  </headerFooter>
  <cellWatches>
    <cellWatch r="B49"/>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workbookViewId="0">
      <selection activeCell="C36" sqref="A1:C36"/>
    </sheetView>
  </sheetViews>
  <sheetFormatPr defaultRowHeight="15" x14ac:dyDescent="0.2"/>
  <cols>
    <col min="1" max="1" width="36.85546875" style="2" customWidth="1"/>
    <col min="2" max="2" width="30.7109375" style="2" customWidth="1"/>
    <col min="3" max="3" width="35" style="2" customWidth="1"/>
    <col min="4" max="16384" width="9.140625" style="2"/>
  </cols>
  <sheetData>
    <row r="1" spans="1:10" ht="40.5" customHeight="1" x14ac:dyDescent="0.2">
      <c r="A1" s="181" t="s">
        <v>88</v>
      </c>
      <c r="B1" s="181"/>
      <c r="C1" s="181"/>
    </row>
    <row r="2" spans="1:10" ht="15.75" x14ac:dyDescent="0.25">
      <c r="A2" s="18"/>
      <c r="B2" s="30" t="s">
        <v>115</v>
      </c>
      <c r="C2" s="30" t="s">
        <v>116</v>
      </c>
    </row>
    <row r="3" spans="1:10" ht="24.95" customHeight="1" x14ac:dyDescent="0.2">
      <c r="A3" s="29" t="s">
        <v>138</v>
      </c>
      <c r="B3" s="32">
        <f>'2. Calendar'!B4</f>
        <v>0</v>
      </c>
      <c r="C3" s="32"/>
    </row>
    <row r="4" spans="1:10" ht="24.95" customHeight="1" x14ac:dyDescent="0.2">
      <c r="A4" s="25" t="s">
        <v>143</v>
      </c>
      <c r="B4" s="32">
        <f>'2. Calendar'!F4</f>
        <v>0</v>
      </c>
      <c r="C4" s="32"/>
    </row>
    <row r="5" spans="1:10" ht="24.95" customHeight="1" x14ac:dyDescent="0.2">
      <c r="A5" s="26"/>
      <c r="B5" s="32"/>
      <c r="C5" s="32"/>
    </row>
    <row r="6" spans="1:10" ht="24.95" customHeight="1" x14ac:dyDescent="0.2">
      <c r="A6" s="27"/>
      <c r="B6" s="32"/>
      <c r="C6" s="32"/>
    </row>
    <row r="7" spans="1:10" ht="24.95" customHeight="1" x14ac:dyDescent="0.2">
      <c r="A7" s="27"/>
      <c r="B7" s="32"/>
      <c r="C7" s="32"/>
    </row>
    <row r="8" spans="1:10" ht="24.95" customHeight="1" x14ac:dyDescent="0.2">
      <c r="A8" s="27"/>
      <c r="B8" s="32"/>
      <c r="C8" s="32"/>
    </row>
    <row r="9" spans="1:10" ht="24.95" customHeight="1" x14ac:dyDescent="0.2">
      <c r="A9" s="28"/>
      <c r="B9" s="32"/>
      <c r="C9" s="32"/>
    </row>
    <row r="10" spans="1:10" x14ac:dyDescent="0.2">
      <c r="A10" s="19"/>
    </row>
    <row r="11" spans="1:10" x14ac:dyDescent="0.2">
      <c r="A11" s="19"/>
      <c r="B11" s="31" t="s">
        <v>115</v>
      </c>
      <c r="C11" s="31" t="s">
        <v>116</v>
      </c>
    </row>
    <row r="12" spans="1:10" ht="24.95" customHeight="1" x14ac:dyDescent="0.2">
      <c r="A12" s="32" t="s">
        <v>139</v>
      </c>
      <c r="B12" s="32" t="e">
        <f>'2. Calendar'!#REF!</f>
        <v>#REF!</v>
      </c>
      <c r="C12" s="32"/>
      <c r="D12" s="3"/>
      <c r="E12" s="3"/>
      <c r="F12" s="3"/>
      <c r="G12" s="3"/>
      <c r="H12" s="3"/>
      <c r="I12" s="3"/>
      <c r="J12" s="3"/>
    </row>
    <row r="13" spans="1:10" ht="24.95" customHeight="1" x14ac:dyDescent="0.2">
      <c r="A13" s="32" t="s">
        <v>117</v>
      </c>
      <c r="B13" s="32"/>
      <c r="C13" s="32"/>
      <c r="D13" s="3"/>
      <c r="E13" s="3"/>
      <c r="F13" s="3"/>
      <c r="G13" s="3"/>
      <c r="H13" s="3"/>
      <c r="I13" s="3"/>
      <c r="J13" s="3"/>
    </row>
    <row r="14" spans="1:10" ht="24.95" customHeight="1" x14ac:dyDescent="0.2">
      <c r="A14" s="32" t="s">
        <v>144</v>
      </c>
      <c r="B14" s="32"/>
      <c r="C14" s="32"/>
      <c r="D14" s="3"/>
      <c r="E14" s="3"/>
      <c r="F14" s="3"/>
      <c r="G14" s="3"/>
      <c r="H14" s="3"/>
      <c r="I14" s="3"/>
      <c r="J14" s="3"/>
    </row>
    <row r="15" spans="1:10" ht="24.95" customHeight="1" x14ac:dyDescent="0.2">
      <c r="A15" s="32" t="s">
        <v>145</v>
      </c>
      <c r="B15" s="32"/>
      <c r="C15" s="32"/>
      <c r="D15" s="3"/>
      <c r="E15" s="3"/>
      <c r="F15" s="3"/>
      <c r="G15" s="3"/>
      <c r="H15" s="3"/>
      <c r="I15" s="3"/>
      <c r="J15" s="3"/>
    </row>
    <row r="16" spans="1:10" ht="24.95" customHeight="1" x14ac:dyDescent="0.2">
      <c r="A16" s="32" t="s">
        <v>118</v>
      </c>
      <c r="B16" s="32"/>
      <c r="C16" s="32"/>
      <c r="D16" s="3"/>
      <c r="E16" s="3"/>
      <c r="F16" s="3"/>
      <c r="G16" s="3"/>
      <c r="H16" s="3"/>
      <c r="I16" s="3"/>
      <c r="J16" s="3"/>
    </row>
    <row r="17" spans="1:10" ht="24.95" customHeight="1" x14ac:dyDescent="0.2">
      <c r="A17" s="32" t="s">
        <v>119</v>
      </c>
      <c r="B17" s="32"/>
      <c r="C17" s="32"/>
      <c r="D17" s="3"/>
      <c r="E17" s="3"/>
      <c r="F17" s="3"/>
      <c r="G17" s="3"/>
      <c r="H17" s="3"/>
      <c r="I17" s="3"/>
      <c r="J17" s="3"/>
    </row>
    <row r="18" spans="1:10" ht="24.95" customHeight="1" x14ac:dyDescent="0.2">
      <c r="A18" s="32" t="s">
        <v>146</v>
      </c>
      <c r="B18" s="32"/>
      <c r="C18" s="32"/>
      <c r="D18" s="3"/>
      <c r="E18" s="3"/>
      <c r="F18" s="3"/>
      <c r="G18" s="3"/>
      <c r="H18" s="3"/>
      <c r="I18" s="3"/>
      <c r="J18" s="3"/>
    </row>
    <row r="19" spans="1:10" ht="24.95" customHeight="1" x14ac:dyDescent="0.2">
      <c r="A19" s="32" t="s">
        <v>262</v>
      </c>
      <c r="B19" s="32"/>
      <c r="C19" s="32"/>
      <c r="D19" s="3"/>
      <c r="E19" s="3"/>
      <c r="F19" s="3"/>
      <c r="G19" s="3"/>
      <c r="H19" s="3"/>
      <c r="I19" s="3"/>
      <c r="J19" s="3"/>
    </row>
    <row r="20" spans="1:10" ht="24.95" customHeight="1" x14ac:dyDescent="0.2">
      <c r="A20" s="32" t="s">
        <v>147</v>
      </c>
      <c r="B20" s="32"/>
      <c r="C20" s="32"/>
      <c r="D20" s="3"/>
      <c r="E20" s="3"/>
      <c r="F20" s="3"/>
      <c r="G20" s="3"/>
      <c r="H20" s="3"/>
      <c r="I20" s="3"/>
      <c r="J20" s="3"/>
    </row>
    <row r="21" spans="1:10" ht="24.95" customHeight="1" x14ac:dyDescent="0.2">
      <c r="A21" s="32" t="s">
        <v>120</v>
      </c>
      <c r="B21" s="32"/>
      <c r="C21" s="32"/>
      <c r="D21" s="3"/>
      <c r="E21" s="3"/>
      <c r="F21" s="3"/>
      <c r="G21" s="3"/>
      <c r="H21" s="3"/>
      <c r="I21" s="3"/>
      <c r="J21" s="3"/>
    </row>
    <row r="22" spans="1:10" ht="24.95" customHeight="1" x14ac:dyDescent="0.2">
      <c r="A22" s="21"/>
      <c r="B22" s="3"/>
      <c r="C22" s="3"/>
      <c r="D22" s="3"/>
      <c r="E22" s="3"/>
      <c r="F22" s="3"/>
      <c r="G22" s="3"/>
      <c r="H22" s="3"/>
      <c r="I22" s="3"/>
      <c r="J22" s="3"/>
    </row>
    <row r="23" spans="1:10" ht="24.95" customHeight="1" x14ac:dyDescent="0.25">
      <c r="A23" s="45" t="s">
        <v>263</v>
      </c>
      <c r="B23" s="3"/>
      <c r="C23" s="3"/>
      <c r="D23" s="3"/>
      <c r="E23" s="3"/>
      <c r="F23" s="3"/>
      <c r="G23" s="3"/>
      <c r="H23" s="3"/>
      <c r="I23" s="3"/>
      <c r="J23" s="3"/>
    </row>
    <row r="24" spans="1:10" ht="24.95" customHeight="1" x14ac:dyDescent="0.25">
      <c r="A24" s="45" t="s">
        <v>140</v>
      </c>
      <c r="B24" s="36" t="s">
        <v>142</v>
      </c>
      <c r="C24" s="3"/>
      <c r="D24" s="3"/>
      <c r="E24" s="3"/>
      <c r="F24" s="3"/>
      <c r="G24" s="3"/>
      <c r="H24" s="3"/>
      <c r="I24" s="3"/>
      <c r="J24" s="3"/>
    </row>
    <row r="25" spans="1:10" x14ac:dyDescent="0.2">
      <c r="A25" s="3"/>
      <c r="B25" s="3"/>
      <c r="C25" s="3"/>
      <c r="D25" s="3"/>
      <c r="E25" s="3"/>
      <c r="F25" s="3"/>
      <c r="G25" s="3"/>
      <c r="H25" s="3"/>
      <c r="I25" s="3"/>
      <c r="J25" s="3"/>
    </row>
    <row r="26" spans="1:10" x14ac:dyDescent="0.2">
      <c r="A26" s="17" t="s">
        <v>141</v>
      </c>
    </row>
    <row r="27" spans="1:10" x14ac:dyDescent="0.2">
      <c r="A27" s="17" t="s">
        <v>121</v>
      </c>
    </row>
    <row r="30" spans="1:10" x14ac:dyDescent="0.2">
      <c r="A30" s="20" t="s">
        <v>114</v>
      </c>
      <c r="B30" s="20"/>
      <c r="C30" s="20"/>
      <c r="D30" s="195"/>
    </row>
    <row r="31" spans="1:10" x14ac:dyDescent="0.2">
      <c r="A31" s="2" t="s">
        <v>89</v>
      </c>
    </row>
    <row r="32" spans="1:10" x14ac:dyDescent="0.2">
      <c r="A32" s="2" t="s">
        <v>90</v>
      </c>
    </row>
    <row r="33" spans="1:1" x14ac:dyDescent="0.2">
      <c r="A33" s="2" t="s">
        <v>91</v>
      </c>
    </row>
    <row r="34" spans="1:1" x14ac:dyDescent="0.2">
      <c r="A34" s="2" t="s">
        <v>92</v>
      </c>
    </row>
    <row r="35" spans="1:1" x14ac:dyDescent="0.2">
      <c r="A35" s="2" t="s">
        <v>93</v>
      </c>
    </row>
    <row r="36" spans="1:1" x14ac:dyDescent="0.2">
      <c r="A36" s="2" t="s">
        <v>94</v>
      </c>
    </row>
  </sheetData>
  <mergeCells count="1">
    <mergeCell ref="A1:C1"/>
  </mergeCells>
  <phoneticPr fontId="10" type="noConversion"/>
  <conditionalFormatting sqref="B3:C9 B12:C21">
    <cfRule type="cellIs" dxfId="0" priority="1" operator="equal">
      <formula>0</formula>
    </cfRule>
  </conditionalFormatting>
  <pageMargins left="0.75" right="0.75" top="1" bottom="1" header="0.5" footer="0.5"/>
  <pageSetup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819F3-0AA8-42F0-92F8-173C35D97E3B}">
  <sheetPr>
    <pageSetUpPr fitToPage="1"/>
  </sheetPr>
  <dimension ref="A1:I38"/>
  <sheetViews>
    <sheetView workbookViewId="0">
      <selection activeCell="D39" sqref="A1:D39"/>
    </sheetView>
  </sheetViews>
  <sheetFormatPr defaultColWidth="9.140625" defaultRowHeight="12.75" x14ac:dyDescent="0.2"/>
  <cols>
    <col min="1" max="1" width="4.28515625" style="12" customWidth="1"/>
    <col min="2" max="2" width="72.42578125" style="12" customWidth="1"/>
    <col min="3" max="3" width="21.42578125" style="12" customWidth="1"/>
    <col min="4" max="4" width="9.85546875" style="12" bestFit="1" customWidth="1"/>
    <col min="5" max="5" width="11.28515625" style="47" customWidth="1"/>
    <col min="6" max="6" width="2.7109375" style="47" customWidth="1"/>
    <col min="7" max="7" width="12.28515625" style="47" customWidth="1"/>
    <col min="8" max="8" width="2.7109375" style="47" customWidth="1"/>
    <col min="9" max="9" width="11.28515625" style="48" customWidth="1"/>
    <col min="10" max="10" width="0.85546875" style="12" customWidth="1"/>
    <col min="11" max="16384" width="9.140625" style="12"/>
  </cols>
  <sheetData>
    <row r="1" spans="1:5" ht="44.25" x14ac:dyDescent="0.55000000000000004">
      <c r="A1" s="182" t="s">
        <v>162</v>
      </c>
      <c r="B1" s="182"/>
      <c r="C1" s="182"/>
      <c r="D1" s="182"/>
      <c r="E1" s="46"/>
    </row>
    <row r="3" spans="1:5" ht="30" x14ac:dyDescent="0.4">
      <c r="B3" s="49" t="s">
        <v>123</v>
      </c>
      <c r="C3" s="50" t="s">
        <v>124</v>
      </c>
      <c r="D3" s="50" t="s">
        <v>125</v>
      </c>
    </row>
    <row r="4" spans="1:5" ht="23.25" x14ac:dyDescent="0.35">
      <c r="B4" s="51" t="s">
        <v>122</v>
      </c>
      <c r="C4" s="52"/>
      <c r="D4" s="52"/>
    </row>
    <row r="5" spans="1:5" ht="57" x14ac:dyDescent="0.25">
      <c r="A5" s="53">
        <v>1</v>
      </c>
      <c r="B5" s="54" t="s">
        <v>163</v>
      </c>
      <c r="C5" s="55"/>
      <c r="D5" s="55"/>
    </row>
    <row r="6" spans="1:5" ht="18" x14ac:dyDescent="0.25">
      <c r="A6" s="53">
        <v>2</v>
      </c>
      <c r="B6" s="54" t="s">
        <v>127</v>
      </c>
      <c r="C6" s="55"/>
      <c r="D6" s="55"/>
    </row>
    <row r="7" spans="1:5" ht="18" x14ac:dyDescent="0.25">
      <c r="A7" s="53">
        <v>3</v>
      </c>
      <c r="B7" s="54"/>
      <c r="C7" s="55"/>
      <c r="D7" s="55"/>
    </row>
    <row r="8" spans="1:5" ht="18" x14ac:dyDescent="0.25">
      <c r="A8" s="53">
        <v>4</v>
      </c>
      <c r="B8" s="54"/>
      <c r="C8" s="55"/>
      <c r="D8" s="55"/>
    </row>
    <row r="9" spans="1:5" ht="18" x14ac:dyDescent="0.25">
      <c r="A9" s="53">
        <v>5</v>
      </c>
      <c r="B9" s="55"/>
      <c r="C9" s="55"/>
      <c r="D9" s="55"/>
    </row>
    <row r="10" spans="1:5" ht="18" x14ac:dyDescent="0.25">
      <c r="A10" s="53">
        <v>6</v>
      </c>
      <c r="B10" s="55"/>
      <c r="C10" s="55"/>
      <c r="D10" s="55"/>
    </row>
    <row r="11" spans="1:5" ht="18" x14ac:dyDescent="0.25">
      <c r="A11" s="53">
        <v>7</v>
      </c>
      <c r="B11" s="55"/>
      <c r="C11" s="55"/>
      <c r="D11" s="55"/>
    </row>
    <row r="12" spans="1:5" ht="18" x14ac:dyDescent="0.25">
      <c r="A12" s="53">
        <v>8</v>
      </c>
      <c r="B12" s="55"/>
      <c r="C12" s="55"/>
      <c r="D12" s="55"/>
    </row>
    <row r="17" spans="1:4" ht="23.25" x14ac:dyDescent="0.35">
      <c r="B17" s="56" t="s">
        <v>161</v>
      </c>
      <c r="C17" s="57"/>
      <c r="D17" s="57"/>
    </row>
    <row r="18" spans="1:4" ht="18" x14ac:dyDescent="0.25">
      <c r="A18" s="53">
        <v>1</v>
      </c>
      <c r="B18" s="58" t="s">
        <v>131</v>
      </c>
      <c r="C18" s="55"/>
      <c r="D18" s="55"/>
    </row>
    <row r="19" spans="1:4" ht="18" x14ac:dyDescent="0.25">
      <c r="A19" s="53">
        <v>2</v>
      </c>
      <c r="B19" s="58" t="s">
        <v>128</v>
      </c>
      <c r="C19" s="55"/>
      <c r="D19" s="55"/>
    </row>
    <row r="20" spans="1:4" ht="18" x14ac:dyDescent="0.25">
      <c r="A20" s="53">
        <v>3</v>
      </c>
      <c r="B20" s="58" t="s">
        <v>164</v>
      </c>
      <c r="C20" s="55"/>
      <c r="D20" s="55"/>
    </row>
    <row r="21" spans="1:4" ht="18" x14ac:dyDescent="0.25">
      <c r="A21" s="53">
        <v>4</v>
      </c>
      <c r="B21" s="58" t="s">
        <v>129</v>
      </c>
      <c r="C21" s="55"/>
      <c r="D21" s="55"/>
    </row>
    <row r="22" spans="1:4" ht="18" x14ac:dyDescent="0.25">
      <c r="A22" s="53">
        <v>5</v>
      </c>
      <c r="B22" s="58" t="s">
        <v>130</v>
      </c>
      <c r="C22" s="55"/>
      <c r="D22" s="55"/>
    </row>
    <row r="23" spans="1:4" ht="28.5" x14ac:dyDescent="0.25">
      <c r="A23" s="53">
        <v>6</v>
      </c>
      <c r="B23" s="54" t="s">
        <v>165</v>
      </c>
      <c r="C23" s="55"/>
      <c r="D23" s="55"/>
    </row>
    <row r="24" spans="1:4" ht="28.5" x14ac:dyDescent="0.25">
      <c r="A24" s="53">
        <v>7</v>
      </c>
      <c r="B24" s="54" t="s">
        <v>126</v>
      </c>
      <c r="C24" s="55"/>
      <c r="D24" s="55"/>
    </row>
    <row r="25" spans="1:4" ht="18" x14ac:dyDescent="0.25">
      <c r="A25" s="53">
        <v>8</v>
      </c>
      <c r="B25" s="55"/>
      <c r="C25" s="55"/>
      <c r="D25" s="55"/>
    </row>
    <row r="30" spans="1:4" ht="23.25" x14ac:dyDescent="0.35">
      <c r="B30" s="59" t="s">
        <v>132</v>
      </c>
      <c r="C30" s="60"/>
      <c r="D30" s="60"/>
    </row>
    <row r="31" spans="1:4" ht="18" x14ac:dyDescent="0.25">
      <c r="A31" s="53">
        <v>1</v>
      </c>
      <c r="B31" s="55" t="s">
        <v>133</v>
      </c>
      <c r="C31" s="55"/>
      <c r="D31" s="55"/>
    </row>
    <row r="32" spans="1:4" ht="18" x14ac:dyDescent="0.25">
      <c r="A32" s="53">
        <v>2</v>
      </c>
      <c r="B32" s="55" t="s">
        <v>166</v>
      </c>
      <c r="C32" s="55"/>
      <c r="D32" s="55"/>
    </row>
    <row r="33" spans="1:4" ht="18" x14ac:dyDescent="0.25">
      <c r="A33" s="53">
        <v>3</v>
      </c>
      <c r="B33" s="55" t="s">
        <v>134</v>
      </c>
      <c r="C33" s="55"/>
      <c r="D33" s="55"/>
    </row>
    <row r="34" spans="1:4" ht="18" x14ac:dyDescent="0.25">
      <c r="A34" s="53">
        <v>4</v>
      </c>
      <c r="B34" s="55" t="s">
        <v>135</v>
      </c>
      <c r="C34" s="55"/>
      <c r="D34" s="55"/>
    </row>
    <row r="35" spans="1:4" ht="18" x14ac:dyDescent="0.25">
      <c r="A35" s="53">
        <v>5</v>
      </c>
      <c r="B35" s="55" t="s">
        <v>167</v>
      </c>
      <c r="C35" s="55"/>
      <c r="D35" s="55"/>
    </row>
    <row r="36" spans="1:4" ht="18" x14ac:dyDescent="0.25">
      <c r="A36" s="53">
        <v>6</v>
      </c>
      <c r="B36" s="55"/>
      <c r="C36" s="55"/>
      <c r="D36" s="55"/>
    </row>
    <row r="37" spans="1:4" ht="18" x14ac:dyDescent="0.25">
      <c r="A37" s="53">
        <v>7</v>
      </c>
      <c r="B37" s="55"/>
      <c r="C37" s="55"/>
      <c r="D37" s="55"/>
    </row>
    <row r="38" spans="1:4" ht="18" x14ac:dyDescent="0.25">
      <c r="A38" s="53">
        <v>8</v>
      </c>
      <c r="B38" s="55"/>
      <c r="C38" s="55"/>
      <c r="D38" s="55"/>
    </row>
  </sheetData>
  <mergeCells count="1">
    <mergeCell ref="A1:D1"/>
  </mergeCells>
  <pageMargins left="0.7" right="0.7" top="0.75" bottom="0.75" header="0.3" footer="0.3"/>
  <pageSetup scale="85"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AFBD-579B-49DF-A5BC-8424231F896D}">
  <sheetPr>
    <pageSetUpPr fitToPage="1"/>
  </sheetPr>
  <dimension ref="A1:U64"/>
  <sheetViews>
    <sheetView topLeftCell="G33" workbookViewId="0">
      <selection activeCell="P63" sqref="A1:P63"/>
    </sheetView>
  </sheetViews>
  <sheetFormatPr defaultColWidth="9.140625" defaultRowHeight="12.75" x14ac:dyDescent="0.2"/>
  <cols>
    <col min="1" max="1" width="17.85546875" style="64" hidden="1" customWidth="1"/>
    <col min="2" max="2" width="2.7109375" style="64" hidden="1" customWidth="1"/>
    <col min="3" max="3" width="10.7109375" style="64" hidden="1" customWidth="1"/>
    <col min="4" max="4" width="2.7109375" style="64" hidden="1" customWidth="1"/>
    <col min="5" max="5" width="12.42578125" style="63" hidden="1" customWidth="1"/>
    <col min="6" max="6" width="2.7109375" style="62" hidden="1" customWidth="1"/>
    <col min="7" max="7" width="26.42578125" style="62" customWidth="1"/>
    <col min="8" max="8" width="13" style="62" customWidth="1"/>
    <col min="9" max="9" width="21.42578125" style="62" customWidth="1"/>
    <col min="10" max="10" width="4.140625" style="62" customWidth="1"/>
    <col min="11" max="11" width="11.28515625" style="64" customWidth="1"/>
    <col min="12" max="12" width="2.7109375" style="64" customWidth="1"/>
    <col min="13" max="13" width="12.28515625" style="64" customWidth="1"/>
    <col min="14" max="14" width="2.7109375" style="64" customWidth="1"/>
    <col min="15" max="15" width="11.28515625" style="63" customWidth="1"/>
    <col min="16" max="16" width="0.85546875" style="62" customWidth="1"/>
    <col min="17" max="16384" width="9.140625" style="62"/>
  </cols>
  <sheetData>
    <row r="1" spans="1:21" ht="19.5" thickBot="1" x14ac:dyDescent="0.25">
      <c r="A1" s="175" t="s">
        <v>251</v>
      </c>
      <c r="B1" s="174"/>
      <c r="C1" s="174"/>
      <c r="D1" s="174"/>
      <c r="E1" s="173"/>
      <c r="G1" s="192" t="s">
        <v>250</v>
      </c>
      <c r="H1" s="192"/>
      <c r="I1" s="192"/>
      <c r="J1" s="103"/>
      <c r="K1" s="105"/>
      <c r="L1" s="105"/>
      <c r="M1" s="105"/>
      <c r="N1" s="105"/>
      <c r="O1" s="172"/>
      <c r="P1" s="103"/>
    </row>
    <row r="2" spans="1:21" ht="18" customHeight="1" thickTop="1" x14ac:dyDescent="0.2">
      <c r="A2" s="100"/>
      <c r="B2" s="100"/>
      <c r="C2" s="100" t="s">
        <v>248</v>
      </c>
      <c r="D2" s="100"/>
      <c r="E2" s="171">
        <v>39644</v>
      </c>
      <c r="G2" s="170" t="s">
        <v>249</v>
      </c>
      <c r="H2" s="193"/>
      <c r="I2" s="193"/>
      <c r="J2" s="103"/>
      <c r="K2" s="162"/>
      <c r="L2" s="162"/>
      <c r="M2" s="162" t="s">
        <v>248</v>
      </c>
      <c r="N2" s="162"/>
      <c r="O2" s="169"/>
      <c r="P2" s="103"/>
    </row>
    <row r="3" spans="1:21" s="65" customFormat="1" ht="15" customHeight="1" x14ac:dyDescent="0.2">
      <c r="A3" s="168"/>
      <c r="B3" s="100"/>
      <c r="C3" s="96"/>
      <c r="D3" s="96"/>
      <c r="E3" s="96"/>
      <c r="F3" s="159"/>
      <c r="G3" s="66"/>
      <c r="H3" s="188"/>
      <c r="I3" s="188"/>
      <c r="J3" s="131"/>
      <c r="K3" s="162"/>
      <c r="L3" s="162"/>
      <c r="M3" s="88"/>
      <c r="N3" s="66"/>
      <c r="O3" s="66"/>
      <c r="P3" s="66"/>
    </row>
    <row r="4" spans="1:21" s="65" customFormat="1" ht="15" customHeight="1" x14ac:dyDescent="0.2">
      <c r="A4" s="100"/>
      <c r="B4" s="100"/>
      <c r="C4" s="100" t="s">
        <v>247</v>
      </c>
      <c r="D4" s="100"/>
      <c r="E4" s="155">
        <v>1234</v>
      </c>
      <c r="G4" s="66" t="s">
        <v>246</v>
      </c>
      <c r="H4" s="190">
        <f>'3. Leadership Development'!B3</f>
        <v>0</v>
      </c>
      <c r="I4" s="190"/>
      <c r="J4" s="66"/>
      <c r="K4" s="162"/>
      <c r="L4" s="162"/>
      <c r="M4" s="162" t="s">
        <v>245</v>
      </c>
      <c r="N4" s="162"/>
      <c r="O4" s="166"/>
      <c r="P4" s="66"/>
      <c r="U4" s="167"/>
    </row>
    <row r="5" spans="1:21" s="65" customFormat="1" x14ac:dyDescent="0.2">
      <c r="A5" s="100"/>
      <c r="B5" s="100"/>
      <c r="C5" s="96"/>
      <c r="D5" s="96"/>
      <c r="E5" s="96"/>
      <c r="F5" s="159"/>
      <c r="G5" s="66" t="s">
        <v>252</v>
      </c>
      <c r="H5" s="190" t="e">
        <f>'3. Leadership Development'!B12</f>
        <v>#REF!</v>
      </c>
      <c r="I5" s="190"/>
      <c r="J5" s="131"/>
      <c r="K5" s="162"/>
      <c r="L5" s="162"/>
      <c r="M5" s="165"/>
      <c r="N5" s="66"/>
      <c r="O5" s="66"/>
      <c r="P5" s="66"/>
    </row>
    <row r="6" spans="1:21" s="65" customFormat="1" ht="15" customHeight="1" x14ac:dyDescent="0.2">
      <c r="A6" s="134"/>
      <c r="B6" s="134"/>
      <c r="C6" s="100" t="s">
        <v>243</v>
      </c>
      <c r="D6" s="100"/>
      <c r="E6" s="155" t="s">
        <v>244</v>
      </c>
      <c r="F6" s="159"/>
      <c r="G6" s="66" t="s">
        <v>242</v>
      </c>
      <c r="H6" s="190">
        <f>'3. Leadership Development'!B14</f>
        <v>0</v>
      </c>
      <c r="I6" s="190"/>
      <c r="J6" s="131"/>
      <c r="K6" s="131"/>
      <c r="L6" s="131"/>
      <c r="M6" s="162" t="s">
        <v>243</v>
      </c>
      <c r="N6" s="162"/>
      <c r="O6" s="166"/>
      <c r="P6" s="66"/>
    </row>
    <row r="7" spans="1:21" s="65" customFormat="1" ht="15" customHeight="1" x14ac:dyDescent="0.2">
      <c r="A7" s="86"/>
      <c r="B7" s="86"/>
      <c r="C7" s="96"/>
      <c r="D7" s="96"/>
      <c r="E7" s="96"/>
      <c r="G7" s="66" t="s">
        <v>253</v>
      </c>
      <c r="H7" s="190">
        <f>'3. Leadership Development'!B16</f>
        <v>0</v>
      </c>
      <c r="I7" s="190"/>
      <c r="J7" s="66"/>
      <c r="K7" s="88"/>
      <c r="L7" s="88"/>
      <c r="M7" s="165"/>
      <c r="N7" s="66"/>
      <c r="O7" s="66"/>
      <c r="P7" s="66"/>
    </row>
    <row r="8" spans="1:21" s="65" customFormat="1" ht="15" customHeight="1" x14ac:dyDescent="0.2">
      <c r="A8" s="86"/>
      <c r="B8" s="86"/>
      <c r="C8" s="164" t="s">
        <v>241</v>
      </c>
      <c r="D8" s="100"/>
      <c r="E8" s="155">
        <v>50</v>
      </c>
      <c r="G8" s="66"/>
      <c r="H8" s="163"/>
      <c r="I8" s="163"/>
      <c r="J8" s="66"/>
      <c r="K8" s="88"/>
      <c r="L8" s="88"/>
      <c r="M8" s="162" t="s">
        <v>240</v>
      </c>
      <c r="N8" s="162"/>
      <c r="O8" s="161"/>
      <c r="P8" s="66"/>
    </row>
    <row r="9" spans="1:21" s="65" customFormat="1" ht="15" customHeight="1" x14ac:dyDescent="0.2">
      <c r="A9" s="86"/>
      <c r="B9" s="86"/>
      <c r="C9" s="164" t="s">
        <v>239</v>
      </c>
      <c r="D9" s="100"/>
      <c r="E9" s="155">
        <v>10</v>
      </c>
      <c r="G9" s="66"/>
      <c r="H9" s="163"/>
      <c r="I9" s="163"/>
      <c r="J9" s="66"/>
      <c r="K9" s="88"/>
      <c r="L9" s="88"/>
      <c r="M9" s="162" t="s">
        <v>239</v>
      </c>
      <c r="N9" s="162"/>
      <c r="O9" s="161"/>
      <c r="P9" s="66"/>
    </row>
    <row r="10" spans="1:21" s="65" customFormat="1" ht="12" customHeight="1" thickBot="1" x14ac:dyDescent="0.25">
      <c r="A10" s="79"/>
      <c r="B10" s="79"/>
      <c r="C10" s="78"/>
      <c r="D10" s="78"/>
      <c r="E10" s="77"/>
      <c r="F10" s="76"/>
      <c r="G10" s="75"/>
      <c r="H10" s="191"/>
      <c r="I10" s="191"/>
      <c r="J10" s="74"/>
      <c r="K10" s="73"/>
      <c r="L10" s="73"/>
      <c r="M10" s="72"/>
      <c r="N10" s="72"/>
      <c r="O10" s="71"/>
      <c r="P10" s="66"/>
    </row>
    <row r="11" spans="1:21" s="65" customFormat="1" ht="19.5" thickTop="1" x14ac:dyDescent="0.2">
      <c r="A11" s="155"/>
      <c r="B11" s="155"/>
      <c r="C11" s="160" t="s">
        <v>238</v>
      </c>
      <c r="D11" s="155"/>
      <c r="E11" s="154"/>
      <c r="F11" s="159"/>
      <c r="G11" s="158"/>
      <c r="H11" s="158"/>
      <c r="I11" s="158"/>
      <c r="J11" s="131"/>
      <c r="K11" s="153"/>
      <c r="L11" s="153"/>
      <c r="M11" s="157" t="s">
        <v>237</v>
      </c>
      <c r="N11" s="153"/>
      <c r="O11" s="152"/>
      <c r="P11" s="66"/>
    </row>
    <row r="12" spans="1:21" s="65" customFormat="1" ht="18.75" x14ac:dyDescent="0.2">
      <c r="A12" s="134" t="s">
        <v>236</v>
      </c>
      <c r="B12" s="134"/>
      <c r="C12" s="134" t="s">
        <v>235</v>
      </c>
      <c r="D12" s="134"/>
      <c r="E12" s="135" t="s">
        <v>234</v>
      </c>
      <c r="G12" s="156"/>
      <c r="H12" s="156"/>
      <c r="I12" s="156"/>
      <c r="J12" s="66"/>
      <c r="K12" s="131" t="s">
        <v>236</v>
      </c>
      <c r="L12" s="131"/>
      <c r="M12" s="131" t="s">
        <v>235</v>
      </c>
      <c r="N12" s="131"/>
      <c r="O12" s="133" t="s">
        <v>234</v>
      </c>
      <c r="P12" s="66"/>
    </row>
    <row r="13" spans="1:21" s="65" customFormat="1" ht="9.75" customHeight="1" x14ac:dyDescent="0.2">
      <c r="A13" s="134" t="s">
        <v>232</v>
      </c>
      <c r="B13" s="134"/>
      <c r="C13" s="134" t="s">
        <v>233</v>
      </c>
      <c r="D13" s="134"/>
      <c r="E13" s="135" t="s">
        <v>231</v>
      </c>
      <c r="G13" s="66"/>
      <c r="H13" s="66"/>
      <c r="I13" s="66"/>
      <c r="J13" s="66"/>
      <c r="K13" s="131" t="s">
        <v>232</v>
      </c>
      <c r="L13" s="131"/>
      <c r="M13" s="131" t="s">
        <v>233</v>
      </c>
      <c r="N13" s="131"/>
      <c r="O13" s="133" t="s">
        <v>231</v>
      </c>
      <c r="P13" s="66"/>
    </row>
    <row r="14" spans="1:21" s="65" customFormat="1" ht="18" customHeight="1" x14ac:dyDescent="0.2">
      <c r="A14" s="155" t="s">
        <v>230</v>
      </c>
      <c r="B14" s="134"/>
      <c r="C14" s="155" t="s">
        <v>227</v>
      </c>
      <c r="D14" s="134"/>
      <c r="E14" s="154" t="s">
        <v>226</v>
      </c>
      <c r="G14" s="84" t="s">
        <v>229</v>
      </c>
      <c r="H14" s="66"/>
      <c r="I14" s="66"/>
      <c r="J14" s="66"/>
      <c r="K14" s="153" t="s">
        <v>228</v>
      </c>
      <c r="L14" s="131"/>
      <c r="M14" s="153" t="s">
        <v>227</v>
      </c>
      <c r="N14" s="131"/>
      <c r="O14" s="152" t="s">
        <v>226</v>
      </c>
      <c r="P14" s="66"/>
    </row>
    <row r="15" spans="1:21" s="65" customFormat="1" ht="15" customHeight="1" x14ac:dyDescent="0.2">
      <c r="A15" s="151">
        <v>15</v>
      </c>
      <c r="B15" s="134"/>
      <c r="C15" s="150">
        <v>60</v>
      </c>
      <c r="D15" s="134"/>
      <c r="E15" s="149">
        <f>+A15*C15</f>
        <v>900</v>
      </c>
      <c r="G15" s="66" t="s">
        <v>225</v>
      </c>
      <c r="H15" s="145" t="s">
        <v>224</v>
      </c>
      <c r="I15" s="145"/>
      <c r="J15" s="66"/>
      <c r="K15" s="91">
        <v>115</v>
      </c>
      <c r="L15" s="131"/>
      <c r="M15" s="89">
        <f>O8</f>
        <v>0</v>
      </c>
      <c r="N15" s="131"/>
      <c r="O15" s="91">
        <f>IF(M15="","",K15*M15)</f>
        <v>0</v>
      </c>
      <c r="P15" s="66"/>
      <c r="R15" s="65" t="s">
        <v>218</v>
      </c>
    </row>
    <row r="16" spans="1:21" s="65" customFormat="1" ht="12" customHeight="1" x14ac:dyDescent="0.2">
      <c r="A16" s="112"/>
      <c r="B16" s="112"/>
      <c r="C16" s="86"/>
      <c r="D16" s="86"/>
      <c r="E16" s="85"/>
      <c r="G16" s="66"/>
      <c r="H16" s="66" t="s">
        <v>223</v>
      </c>
      <c r="I16" s="66"/>
      <c r="J16" s="66"/>
      <c r="K16" s="91">
        <v>60</v>
      </c>
      <c r="L16" s="111"/>
      <c r="M16" s="121">
        <f>O9</f>
        <v>0</v>
      </c>
      <c r="N16" s="88"/>
      <c r="O16" s="91">
        <f>IF(M16="","",K16*M16)</f>
        <v>0</v>
      </c>
      <c r="P16" s="66"/>
      <c r="R16" s="65" t="s">
        <v>218</v>
      </c>
    </row>
    <row r="17" spans="1:18" s="65" customFormat="1" ht="12" customHeight="1" x14ac:dyDescent="0.2">
      <c r="A17" s="126">
        <v>20</v>
      </c>
      <c r="B17" s="112"/>
      <c r="C17" s="125">
        <v>1</v>
      </c>
      <c r="D17" s="86"/>
      <c r="E17" s="94">
        <f>+A17*C17</f>
        <v>20</v>
      </c>
      <c r="G17" s="66" t="s">
        <v>222</v>
      </c>
      <c r="H17" s="145" t="s">
        <v>221</v>
      </c>
      <c r="I17" s="145"/>
      <c r="J17" s="66"/>
      <c r="K17" s="122"/>
      <c r="L17" s="111"/>
      <c r="M17" s="121"/>
      <c r="N17" s="88"/>
      <c r="O17" s="91">
        <v>100</v>
      </c>
      <c r="P17" s="66"/>
    </row>
    <row r="18" spans="1:18" s="65" customFormat="1" ht="12" customHeight="1" x14ac:dyDescent="0.2">
      <c r="A18" s="112"/>
      <c r="B18" s="112"/>
      <c r="C18" s="86"/>
      <c r="D18" s="86"/>
      <c r="E18" s="85"/>
      <c r="G18" s="66"/>
      <c r="H18" s="66"/>
      <c r="I18" s="66"/>
      <c r="J18" s="66"/>
      <c r="K18" s="120"/>
      <c r="L18" s="111"/>
      <c r="M18" s="130"/>
      <c r="N18" s="88"/>
      <c r="O18" s="129"/>
      <c r="P18" s="66"/>
    </row>
    <row r="19" spans="1:18" s="65" customFormat="1" ht="12" customHeight="1" x14ac:dyDescent="0.2">
      <c r="A19" s="126">
        <v>12</v>
      </c>
      <c r="B19" s="112"/>
      <c r="C19" s="125">
        <v>50</v>
      </c>
      <c r="D19" s="86"/>
      <c r="E19" s="94">
        <f>+A19*C19</f>
        <v>600</v>
      </c>
      <c r="G19" s="148" t="s">
        <v>220</v>
      </c>
      <c r="H19" s="145" t="s">
        <v>219</v>
      </c>
      <c r="I19" s="145"/>
      <c r="J19" s="66"/>
      <c r="K19" s="91">
        <v>15</v>
      </c>
      <c r="L19" s="111"/>
      <c r="M19" s="89">
        <f>O8+O9</f>
        <v>0</v>
      </c>
      <c r="N19" s="88"/>
      <c r="O19" s="91">
        <f>IF(M19="","",K19*M19)</f>
        <v>0</v>
      </c>
      <c r="P19" s="66"/>
      <c r="R19" s="65" t="s">
        <v>218</v>
      </c>
    </row>
    <row r="20" spans="1:18" s="65" customFormat="1" ht="12" customHeight="1" x14ac:dyDescent="0.2">
      <c r="A20" s="112"/>
      <c r="B20" s="112"/>
      <c r="C20" s="86"/>
      <c r="D20" s="86"/>
      <c r="E20" s="85"/>
      <c r="G20" s="66"/>
      <c r="H20" s="66"/>
      <c r="I20" s="66"/>
      <c r="J20" s="66"/>
      <c r="K20" s="146"/>
      <c r="L20" s="111"/>
      <c r="M20" s="124"/>
      <c r="N20" s="88"/>
      <c r="O20" s="136"/>
      <c r="P20" s="66"/>
    </row>
    <row r="21" spans="1:18" s="65" customFormat="1" ht="12" customHeight="1" x14ac:dyDescent="0.2">
      <c r="A21" s="112"/>
      <c r="B21" s="112"/>
      <c r="C21" s="86"/>
      <c r="D21" s="86"/>
      <c r="E21" s="85"/>
      <c r="G21" s="66" t="s">
        <v>217</v>
      </c>
      <c r="H21" s="141" t="s">
        <v>216</v>
      </c>
      <c r="I21" s="141"/>
      <c r="J21" s="66"/>
      <c r="K21" s="111"/>
      <c r="L21" s="111"/>
      <c r="M21" s="121"/>
      <c r="N21" s="88"/>
      <c r="O21" s="90"/>
      <c r="P21" s="66"/>
    </row>
    <row r="22" spans="1:18" s="65" customFormat="1" ht="12" customHeight="1" x14ac:dyDescent="0.2">
      <c r="A22" s="112"/>
      <c r="B22" s="112"/>
      <c r="C22" s="86"/>
      <c r="D22" s="86"/>
      <c r="E22" s="85"/>
      <c r="G22" s="66"/>
      <c r="H22" s="66"/>
      <c r="I22" s="66"/>
      <c r="J22" s="66"/>
      <c r="K22" s="147"/>
      <c r="L22" s="66"/>
      <c r="M22" s="130"/>
      <c r="N22" s="66"/>
      <c r="O22" s="147"/>
      <c r="P22" s="66"/>
    </row>
    <row r="23" spans="1:18" s="65" customFormat="1" ht="12" customHeight="1" x14ac:dyDescent="0.2">
      <c r="A23" s="126">
        <v>12</v>
      </c>
      <c r="B23" s="112"/>
      <c r="C23" s="125">
        <v>50</v>
      </c>
      <c r="D23" s="86"/>
      <c r="E23" s="94">
        <f>+A23*C23</f>
        <v>600</v>
      </c>
      <c r="G23" s="66"/>
      <c r="H23" s="137"/>
      <c r="I23" s="137"/>
      <c r="J23" s="66"/>
      <c r="K23" s="128">
        <v>30</v>
      </c>
      <c r="L23" s="111"/>
      <c r="M23" s="130">
        <f>O8</f>
        <v>0</v>
      </c>
      <c r="N23" s="88"/>
      <c r="O23" s="91">
        <f>IF(K23="","",K23*M23)</f>
        <v>0</v>
      </c>
      <c r="P23" s="66"/>
    </row>
    <row r="24" spans="1:18" s="65" customFormat="1" ht="12" customHeight="1" x14ac:dyDescent="0.2">
      <c r="A24" s="112"/>
      <c r="B24" s="112"/>
      <c r="C24" s="86"/>
      <c r="D24" s="86"/>
      <c r="E24" s="85"/>
      <c r="G24" s="66" t="s">
        <v>215</v>
      </c>
      <c r="H24" s="66"/>
      <c r="I24" s="66"/>
      <c r="J24" s="66"/>
      <c r="K24" s="138"/>
      <c r="L24" s="111"/>
      <c r="M24" s="124"/>
      <c r="N24" s="88"/>
      <c r="O24" s="138"/>
      <c r="P24" s="66"/>
    </row>
    <row r="25" spans="1:18" s="65" customFormat="1" ht="12" customHeight="1" x14ac:dyDescent="0.2">
      <c r="A25" s="126">
        <v>10</v>
      </c>
      <c r="B25" s="112"/>
      <c r="C25" s="125">
        <v>50</v>
      </c>
      <c r="D25" s="86"/>
      <c r="E25" s="94">
        <f>+A25*C25</f>
        <v>500</v>
      </c>
      <c r="G25" s="143" t="s">
        <v>214</v>
      </c>
      <c r="H25" s="145" t="s">
        <v>254</v>
      </c>
      <c r="I25" s="145"/>
      <c r="J25" s="66"/>
      <c r="K25" s="128">
        <v>40</v>
      </c>
      <c r="L25" s="111"/>
      <c r="M25" s="130"/>
      <c r="N25" s="88"/>
      <c r="O25" s="91">
        <f>IF(K25="","",K25*M25)</f>
        <v>0</v>
      </c>
      <c r="P25" s="66"/>
    </row>
    <row r="26" spans="1:18" s="65" customFormat="1" ht="12" customHeight="1" x14ac:dyDescent="0.2">
      <c r="A26" s="112"/>
      <c r="B26" s="112"/>
      <c r="C26" s="86"/>
      <c r="D26" s="86"/>
      <c r="E26" s="85"/>
      <c r="G26" s="66"/>
      <c r="H26" s="66"/>
      <c r="I26" s="66"/>
      <c r="J26" s="66"/>
      <c r="K26" s="146"/>
      <c r="L26" s="111"/>
      <c r="M26" s="124"/>
      <c r="N26" s="88"/>
      <c r="O26" s="136"/>
      <c r="P26" s="66"/>
    </row>
    <row r="27" spans="1:18" s="65" customFormat="1" ht="12" customHeight="1" x14ac:dyDescent="0.2">
      <c r="A27" s="126">
        <v>10</v>
      </c>
      <c r="B27" s="112"/>
      <c r="C27" s="125">
        <v>6</v>
      </c>
      <c r="D27" s="86"/>
      <c r="E27" s="94">
        <f>+A27*C27</f>
        <v>60</v>
      </c>
      <c r="G27" s="143" t="s">
        <v>213</v>
      </c>
      <c r="H27" s="145" t="s">
        <v>212</v>
      </c>
      <c r="I27" s="145"/>
      <c r="J27" s="66"/>
      <c r="K27" s="128">
        <v>25</v>
      </c>
      <c r="L27" s="111"/>
      <c r="M27" s="130">
        <f>O9</f>
        <v>0</v>
      </c>
      <c r="N27" s="88"/>
      <c r="O27" s="91">
        <f>IF(K27="","",K27*M27)</f>
        <v>0</v>
      </c>
      <c r="P27" s="66"/>
    </row>
    <row r="28" spans="1:18" s="65" customFormat="1" ht="12" customHeight="1" x14ac:dyDescent="0.2">
      <c r="A28" s="112"/>
      <c r="B28" s="112"/>
      <c r="C28" s="86"/>
      <c r="D28" s="86"/>
      <c r="E28" s="85"/>
      <c r="G28" s="66"/>
      <c r="H28" s="66"/>
      <c r="I28" s="66"/>
      <c r="J28" s="66"/>
      <c r="K28" s="122"/>
      <c r="L28" s="111"/>
      <c r="M28" s="121"/>
      <c r="N28" s="88"/>
      <c r="O28" s="122"/>
      <c r="P28" s="66"/>
    </row>
    <row r="29" spans="1:18" s="65" customFormat="1" ht="15" customHeight="1" x14ac:dyDescent="0.2">
      <c r="A29" s="126">
        <v>10</v>
      </c>
      <c r="B29" s="112"/>
      <c r="C29" s="125">
        <v>50</v>
      </c>
      <c r="D29" s="86"/>
      <c r="E29" s="94">
        <f>+A29*C29</f>
        <v>500</v>
      </c>
      <c r="G29" s="66" t="s">
        <v>211</v>
      </c>
      <c r="H29" s="183"/>
      <c r="I29" s="183"/>
      <c r="J29" s="66"/>
      <c r="K29" s="128"/>
      <c r="L29" s="111"/>
      <c r="M29" s="130"/>
      <c r="N29" s="88"/>
      <c r="O29" s="91" t="str">
        <f>IF(M29="","",K29*M29)</f>
        <v/>
      </c>
      <c r="P29" s="66"/>
    </row>
    <row r="30" spans="1:18" s="65" customFormat="1" ht="15" customHeight="1" x14ac:dyDescent="0.2">
      <c r="A30" s="126">
        <v>8</v>
      </c>
      <c r="B30" s="112"/>
      <c r="C30" s="125">
        <v>50</v>
      </c>
      <c r="D30" s="86"/>
      <c r="E30" s="94">
        <f>+A30*C30</f>
        <v>400</v>
      </c>
      <c r="G30" s="66" t="s">
        <v>210</v>
      </c>
      <c r="H30" s="184" t="s">
        <v>209</v>
      </c>
      <c r="I30" s="184"/>
      <c r="J30" s="66"/>
      <c r="K30" s="128">
        <v>10</v>
      </c>
      <c r="L30" s="111"/>
      <c r="M30" s="130">
        <f>O8</f>
        <v>0</v>
      </c>
      <c r="N30" s="88"/>
      <c r="O30" s="91">
        <f>IF(M30="","",K30*M30)</f>
        <v>0</v>
      </c>
      <c r="P30" s="66"/>
    </row>
    <row r="31" spans="1:18" s="65" customFormat="1" ht="15" customHeight="1" x14ac:dyDescent="0.2">
      <c r="A31" s="126">
        <v>6</v>
      </c>
      <c r="B31" s="112"/>
      <c r="C31" s="125">
        <v>10</v>
      </c>
      <c r="D31" s="86"/>
      <c r="E31" s="94">
        <f>+A31*C31</f>
        <v>60</v>
      </c>
      <c r="G31" s="66"/>
      <c r="H31" s="183"/>
      <c r="I31" s="183"/>
      <c r="J31" s="66"/>
      <c r="K31" s="128"/>
      <c r="L31" s="111"/>
      <c r="M31" s="130"/>
      <c r="N31" s="88"/>
      <c r="O31" s="91"/>
      <c r="P31" s="66"/>
    </row>
    <row r="32" spans="1:18" s="65" customFormat="1" ht="15" customHeight="1" x14ac:dyDescent="0.2">
      <c r="A32" s="126">
        <v>5</v>
      </c>
      <c r="B32" s="112"/>
      <c r="C32" s="125">
        <v>50</v>
      </c>
      <c r="D32" s="86"/>
      <c r="E32" s="94">
        <f>+A32*C32</f>
        <v>250</v>
      </c>
      <c r="G32" s="66"/>
      <c r="H32" s="184"/>
      <c r="I32" s="184"/>
      <c r="J32" s="66"/>
      <c r="K32" s="128"/>
      <c r="L32" s="111"/>
      <c r="M32" s="130"/>
      <c r="N32" s="88"/>
      <c r="O32" s="91" t="str">
        <f>IF(K32="","",K32*M32)</f>
        <v/>
      </c>
      <c r="P32" s="66"/>
    </row>
    <row r="33" spans="1:16" s="65" customFormat="1" ht="12" customHeight="1" x14ac:dyDescent="0.2">
      <c r="A33" s="112"/>
      <c r="B33" s="112"/>
      <c r="C33" s="86"/>
      <c r="D33" s="86"/>
      <c r="E33" s="85"/>
      <c r="G33" s="66"/>
      <c r="H33" s="66"/>
      <c r="I33" s="66"/>
      <c r="J33" s="66"/>
      <c r="K33" s="122"/>
      <c r="L33" s="111"/>
      <c r="M33" s="121"/>
      <c r="N33" s="88"/>
      <c r="O33" s="122"/>
      <c r="P33" s="66"/>
    </row>
    <row r="34" spans="1:16" s="65" customFormat="1" ht="12" customHeight="1" x14ac:dyDescent="0.2">
      <c r="A34" s="112"/>
      <c r="B34" s="112"/>
      <c r="C34" s="86"/>
      <c r="D34" s="86"/>
      <c r="E34" s="85"/>
      <c r="F34" s="68"/>
      <c r="G34" s="66" t="s">
        <v>208</v>
      </c>
      <c r="H34" s="188"/>
      <c r="I34" s="188"/>
      <c r="J34" s="88"/>
      <c r="K34" s="120"/>
      <c r="L34" s="111"/>
      <c r="M34" s="130"/>
      <c r="N34" s="88"/>
      <c r="O34" s="129"/>
      <c r="P34" s="66"/>
    </row>
    <row r="35" spans="1:16" s="65" customFormat="1" ht="15" customHeight="1" x14ac:dyDescent="0.2">
      <c r="A35" s="126">
        <v>10</v>
      </c>
      <c r="B35" s="112"/>
      <c r="C35" s="125">
        <v>50</v>
      </c>
      <c r="D35" s="86"/>
      <c r="E35" s="94">
        <f>+A35*C35</f>
        <v>500</v>
      </c>
      <c r="G35" s="143" t="s">
        <v>207</v>
      </c>
      <c r="H35" s="189" t="s">
        <v>255</v>
      </c>
      <c r="I35" s="189"/>
      <c r="J35" s="66"/>
      <c r="K35" s="128">
        <v>60</v>
      </c>
      <c r="L35" s="111"/>
      <c r="M35" s="130">
        <f>O7</f>
        <v>0</v>
      </c>
      <c r="N35" s="88"/>
      <c r="O35" s="91">
        <f>IF(K35="","",K35*M35)</f>
        <v>0</v>
      </c>
      <c r="P35" s="66"/>
    </row>
    <row r="36" spans="1:16" s="65" customFormat="1" ht="15" customHeight="1" x14ac:dyDescent="0.2">
      <c r="A36" s="112"/>
      <c r="B36" s="112"/>
      <c r="C36" s="86"/>
      <c r="D36" s="86"/>
      <c r="E36" s="85"/>
      <c r="G36" s="143" t="s">
        <v>206</v>
      </c>
      <c r="H36" s="189" t="s">
        <v>255</v>
      </c>
      <c r="I36" s="189"/>
      <c r="J36" s="66"/>
      <c r="K36" s="144">
        <v>60</v>
      </c>
      <c r="L36" s="111"/>
      <c r="M36" s="130">
        <f>O7</f>
        <v>0</v>
      </c>
      <c r="N36" s="88"/>
      <c r="O36" s="91">
        <f>IF(K36="","",K36*M36)</f>
        <v>0</v>
      </c>
      <c r="P36" s="66"/>
    </row>
    <row r="37" spans="1:16" s="65" customFormat="1" ht="15" customHeight="1" x14ac:dyDescent="0.2">
      <c r="A37" s="112"/>
      <c r="B37" s="112"/>
      <c r="C37" s="86"/>
      <c r="D37" s="86"/>
      <c r="E37" s="85"/>
      <c r="G37" s="143" t="s">
        <v>205</v>
      </c>
      <c r="H37" s="189" t="s">
        <v>255</v>
      </c>
      <c r="I37" s="189"/>
      <c r="J37" s="66"/>
      <c r="K37" s="144">
        <v>60</v>
      </c>
      <c r="L37" s="111"/>
      <c r="M37" s="130">
        <f>O7</f>
        <v>0</v>
      </c>
      <c r="N37" s="88"/>
      <c r="O37" s="91">
        <f>IF(K37="","",K37*M37)</f>
        <v>0</v>
      </c>
      <c r="P37" s="66"/>
    </row>
    <row r="38" spans="1:16" s="65" customFormat="1" ht="15" customHeight="1" x14ac:dyDescent="0.2">
      <c r="A38" s="112"/>
      <c r="B38" s="112"/>
      <c r="C38" s="86"/>
      <c r="D38" s="86"/>
      <c r="E38" s="85"/>
      <c r="G38" s="143" t="s">
        <v>204</v>
      </c>
      <c r="H38" s="189" t="s">
        <v>255</v>
      </c>
      <c r="I38" s="189"/>
      <c r="J38" s="66"/>
      <c r="K38" s="144">
        <v>60</v>
      </c>
      <c r="L38" s="111"/>
      <c r="M38" s="130">
        <f>O7</f>
        <v>0</v>
      </c>
      <c r="N38" s="88"/>
      <c r="O38" s="91">
        <f>IF(K38="","",K38*M38)</f>
        <v>0</v>
      </c>
      <c r="P38" s="66"/>
    </row>
    <row r="39" spans="1:16" s="65" customFormat="1" ht="15" customHeight="1" x14ac:dyDescent="0.2">
      <c r="A39" s="112"/>
      <c r="B39" s="112"/>
      <c r="C39" s="86"/>
      <c r="D39" s="86"/>
      <c r="E39" s="85"/>
      <c r="G39" s="143"/>
      <c r="H39" s="66"/>
      <c r="I39" s="66"/>
      <c r="J39" s="66"/>
      <c r="K39" s="122"/>
      <c r="L39" s="111"/>
      <c r="M39" s="142"/>
      <c r="N39" s="88"/>
      <c r="O39" s="122"/>
      <c r="P39" s="66"/>
    </row>
    <row r="40" spans="1:16" s="65" customFormat="1" ht="12" customHeight="1" x14ac:dyDescent="0.2">
      <c r="A40" s="112"/>
      <c r="B40" s="112"/>
      <c r="C40" s="86"/>
      <c r="D40" s="86"/>
      <c r="E40" s="85"/>
      <c r="G40" s="66" t="s">
        <v>203</v>
      </c>
      <c r="H40" s="141" t="s">
        <v>202</v>
      </c>
      <c r="I40" s="141"/>
      <c r="J40" s="66"/>
      <c r="K40" s="120"/>
      <c r="L40" s="111"/>
      <c r="M40" s="130"/>
      <c r="N40" s="88"/>
      <c r="O40" s="129"/>
      <c r="P40" s="66"/>
    </row>
    <row r="41" spans="1:16" s="65" customFormat="1" ht="12" customHeight="1" x14ac:dyDescent="0.2">
      <c r="A41" s="126">
        <v>20</v>
      </c>
      <c r="B41" s="112"/>
      <c r="C41" s="125">
        <v>50</v>
      </c>
      <c r="D41" s="86"/>
      <c r="E41" s="94">
        <f>+A41*C41</f>
        <v>1000</v>
      </c>
      <c r="G41" s="66" t="s">
        <v>201</v>
      </c>
      <c r="H41" s="137" t="s">
        <v>200</v>
      </c>
      <c r="I41" s="137"/>
      <c r="J41" s="66"/>
      <c r="K41" s="128">
        <v>15</v>
      </c>
      <c r="L41" s="111"/>
      <c r="M41" s="130">
        <f>O8</f>
        <v>0</v>
      </c>
      <c r="N41" s="88"/>
      <c r="O41" s="91">
        <f>IF(M41="","",K41*M41)</f>
        <v>0</v>
      </c>
      <c r="P41" s="66"/>
    </row>
    <row r="42" spans="1:16" s="65" customFormat="1" ht="15" customHeight="1" x14ac:dyDescent="0.2">
      <c r="A42" s="126">
        <v>5</v>
      </c>
      <c r="B42" s="112"/>
      <c r="C42" s="125">
        <v>5</v>
      </c>
      <c r="D42" s="86"/>
      <c r="E42" s="94">
        <f>+A42*C42</f>
        <v>25</v>
      </c>
      <c r="G42" s="66" t="s">
        <v>199</v>
      </c>
      <c r="H42" s="66"/>
      <c r="I42" s="66"/>
      <c r="J42" s="66"/>
      <c r="K42" s="140"/>
      <c r="L42" s="111"/>
      <c r="M42" s="127"/>
      <c r="N42" s="88"/>
      <c r="O42" s="120"/>
      <c r="P42" s="66"/>
    </row>
    <row r="43" spans="1:16" s="65" customFormat="1" ht="15" customHeight="1" x14ac:dyDescent="0.2">
      <c r="A43" s="112"/>
      <c r="B43" s="112"/>
      <c r="C43" s="86"/>
      <c r="D43" s="86"/>
      <c r="E43" s="85"/>
      <c r="G43" s="66"/>
      <c r="H43" s="137"/>
      <c r="I43" s="137"/>
      <c r="J43" s="66"/>
      <c r="K43" s="138"/>
      <c r="L43" s="111"/>
      <c r="M43" s="139"/>
      <c r="N43" s="88"/>
      <c r="O43" s="138"/>
      <c r="P43" s="66"/>
    </row>
    <row r="44" spans="1:16" s="65" customFormat="1" ht="15" customHeight="1" x14ac:dyDescent="0.2">
      <c r="A44" s="126">
        <v>1</v>
      </c>
      <c r="B44" s="112" t="s">
        <v>187</v>
      </c>
      <c r="C44" s="125">
        <v>50</v>
      </c>
      <c r="D44" s="86" t="s">
        <v>176</v>
      </c>
      <c r="E44" s="85">
        <f>+A44*C44</f>
        <v>50</v>
      </c>
      <c r="G44" s="66" t="s">
        <v>198</v>
      </c>
      <c r="H44" s="137" t="s">
        <v>256</v>
      </c>
      <c r="I44" s="137"/>
      <c r="J44" s="66"/>
      <c r="K44" s="128">
        <v>5</v>
      </c>
      <c r="L44" s="111"/>
      <c r="M44" s="130">
        <f>O7</f>
        <v>0</v>
      </c>
      <c r="N44" s="88"/>
      <c r="O44" s="91">
        <f>IF(K44="","",K44*M44)</f>
        <v>0</v>
      </c>
      <c r="P44" s="66"/>
    </row>
    <row r="45" spans="1:16" s="65" customFormat="1" ht="15" customHeight="1" x14ac:dyDescent="0.2">
      <c r="A45" s="126">
        <v>0.5</v>
      </c>
      <c r="B45" s="112" t="s">
        <v>187</v>
      </c>
      <c r="C45" s="125">
        <v>50</v>
      </c>
      <c r="D45" s="86" t="s">
        <v>176</v>
      </c>
      <c r="E45" s="85">
        <f>+A45*C45</f>
        <v>25</v>
      </c>
      <c r="G45" s="66" t="s">
        <v>197</v>
      </c>
      <c r="H45" s="137" t="s">
        <v>196</v>
      </c>
      <c r="I45" s="137"/>
      <c r="J45" s="66"/>
      <c r="K45" s="128">
        <v>3</v>
      </c>
      <c r="L45" s="111"/>
      <c r="M45" s="130">
        <f>-O7</f>
        <v>0</v>
      </c>
      <c r="N45" s="88"/>
      <c r="O45" s="91">
        <f>IF(K45="","",K45*M45)</f>
        <v>0</v>
      </c>
      <c r="P45" s="66"/>
    </row>
    <row r="46" spans="1:16" s="65" customFormat="1" ht="12" customHeight="1" x14ac:dyDescent="0.2">
      <c r="A46" s="112"/>
      <c r="B46" s="112"/>
      <c r="C46" s="86"/>
      <c r="D46" s="86"/>
      <c r="E46" s="85"/>
      <c r="G46" s="66"/>
      <c r="H46" s="66"/>
      <c r="I46" s="66"/>
      <c r="J46" s="66"/>
      <c r="K46" s="111"/>
      <c r="L46" s="111"/>
      <c r="M46" s="121"/>
      <c r="N46" s="88"/>
      <c r="O46" s="136"/>
      <c r="P46" s="66"/>
    </row>
    <row r="47" spans="1:16" s="65" customFormat="1" ht="12" customHeight="1" thickBot="1" x14ac:dyDescent="0.25">
      <c r="A47" s="135"/>
      <c r="B47" s="135"/>
      <c r="C47" s="134"/>
      <c r="D47" s="134"/>
      <c r="E47" s="117">
        <f>SUM(E15:E45)</f>
        <v>5490</v>
      </c>
      <c r="F47" s="70"/>
      <c r="G47" s="84" t="s">
        <v>195</v>
      </c>
      <c r="H47" s="84"/>
      <c r="I47" s="84"/>
      <c r="J47" s="84"/>
      <c r="K47" s="133"/>
      <c r="L47" s="133"/>
      <c r="M47" s="132"/>
      <c r="N47" s="131"/>
      <c r="O47" s="91">
        <f>SUM(O15:O45)</f>
        <v>100</v>
      </c>
      <c r="P47" s="66"/>
    </row>
    <row r="48" spans="1:16" s="65" customFormat="1" ht="12" customHeight="1" x14ac:dyDescent="0.2">
      <c r="A48" s="112"/>
      <c r="B48" s="112"/>
      <c r="C48" s="86"/>
      <c r="D48" s="86"/>
      <c r="E48" s="85"/>
      <c r="G48" s="66"/>
      <c r="H48" s="66"/>
      <c r="I48" s="66"/>
      <c r="J48" s="66"/>
      <c r="K48" s="111"/>
      <c r="L48" s="111"/>
      <c r="M48" s="121"/>
      <c r="N48" s="88"/>
      <c r="O48" s="90"/>
      <c r="P48" s="66"/>
    </row>
    <row r="49" spans="1:16" s="65" customFormat="1" ht="12" customHeight="1" x14ac:dyDescent="0.2">
      <c r="A49" s="112"/>
      <c r="B49" s="112"/>
      <c r="C49" s="86"/>
      <c r="D49" s="86"/>
      <c r="E49" s="85"/>
      <c r="G49" s="84" t="s">
        <v>194</v>
      </c>
      <c r="H49" s="66"/>
      <c r="I49" s="66"/>
      <c r="J49" s="66"/>
      <c r="K49" s="120"/>
      <c r="L49" s="111"/>
      <c r="M49" s="130"/>
      <c r="N49" s="88"/>
      <c r="O49" s="129"/>
      <c r="P49" s="66"/>
    </row>
    <row r="50" spans="1:16" s="65" customFormat="1" ht="12" customHeight="1" x14ac:dyDescent="0.2">
      <c r="A50" s="126">
        <f>4*10</f>
        <v>40</v>
      </c>
      <c r="B50" s="112"/>
      <c r="C50" s="125">
        <v>50</v>
      </c>
      <c r="D50" s="86"/>
      <c r="E50" s="94">
        <f>+A50*C50</f>
        <v>2000</v>
      </c>
      <c r="G50" s="66" t="s">
        <v>193</v>
      </c>
      <c r="H50" s="66"/>
      <c r="I50" s="66"/>
      <c r="J50" s="66"/>
      <c r="K50" s="128">
        <v>128</v>
      </c>
      <c r="L50" s="111"/>
      <c r="M50" s="127">
        <f>O7+O8</f>
        <v>0</v>
      </c>
      <c r="N50" s="88"/>
      <c r="O50" s="91" t="str">
        <f>IF(K50*M50&gt;0,K50*M50,"")</f>
        <v/>
      </c>
      <c r="P50" s="66"/>
    </row>
    <row r="51" spans="1:16" s="65" customFormat="1" ht="12" customHeight="1" thickBot="1" x14ac:dyDescent="0.25">
      <c r="A51" s="126">
        <v>500</v>
      </c>
      <c r="B51" s="112"/>
      <c r="C51" s="125">
        <v>1</v>
      </c>
      <c r="D51" s="86"/>
      <c r="E51" s="94">
        <f>+A51*C51</f>
        <v>500</v>
      </c>
      <c r="G51" s="66" t="s">
        <v>192</v>
      </c>
      <c r="H51" s="66"/>
      <c r="I51" s="66"/>
      <c r="J51" s="66"/>
      <c r="K51" s="124"/>
      <c r="L51" s="111"/>
      <c r="M51" s="124"/>
      <c r="N51" s="88"/>
      <c r="O51" s="91">
        <f>K51</f>
        <v>0</v>
      </c>
      <c r="P51" s="66"/>
    </row>
    <row r="52" spans="1:16" s="65" customFormat="1" ht="12" customHeight="1" thickBot="1" x14ac:dyDescent="0.25">
      <c r="A52" s="112"/>
      <c r="B52" s="112"/>
      <c r="C52" s="86"/>
      <c r="D52" s="86"/>
      <c r="E52" s="123">
        <f>+E50+E51</f>
        <v>2500</v>
      </c>
      <c r="G52" s="84" t="s">
        <v>191</v>
      </c>
      <c r="H52" s="66"/>
      <c r="I52" s="66"/>
      <c r="J52" s="66"/>
      <c r="K52" s="122"/>
      <c r="L52" s="111"/>
      <c r="M52" s="121"/>
      <c r="N52" s="88"/>
      <c r="O52" s="91">
        <f>SUM(O50:O51)</f>
        <v>0</v>
      </c>
      <c r="P52" s="66"/>
    </row>
    <row r="53" spans="1:16" s="65" customFormat="1" ht="12" customHeight="1" x14ac:dyDescent="0.2">
      <c r="A53" s="112"/>
      <c r="B53" s="112"/>
      <c r="C53" s="86"/>
      <c r="D53" s="86"/>
      <c r="E53" s="86"/>
      <c r="G53" s="66"/>
      <c r="H53" s="66"/>
      <c r="I53" s="66"/>
      <c r="J53" s="66"/>
      <c r="K53" s="120"/>
      <c r="L53" s="111"/>
      <c r="M53" s="119"/>
      <c r="N53" s="88"/>
      <c r="O53" s="118"/>
      <c r="P53" s="66"/>
    </row>
    <row r="54" spans="1:16" s="65" customFormat="1" ht="12" customHeight="1" thickBot="1" x14ac:dyDescent="0.25">
      <c r="A54" s="79"/>
      <c r="B54" s="79"/>
      <c r="C54" s="78"/>
      <c r="D54" s="78"/>
      <c r="E54" s="117">
        <f>+E47-E52</f>
        <v>2990</v>
      </c>
      <c r="F54" s="76"/>
      <c r="G54" s="75" t="s">
        <v>190</v>
      </c>
      <c r="H54" s="74"/>
      <c r="I54" s="74"/>
      <c r="J54" s="74" t="s">
        <v>189</v>
      </c>
      <c r="K54" s="115">
        <f>O47</f>
        <v>100</v>
      </c>
      <c r="L54" s="116" t="s">
        <v>188</v>
      </c>
      <c r="M54" s="115">
        <f>O52</f>
        <v>0</v>
      </c>
      <c r="N54" s="114"/>
      <c r="O54" s="113">
        <f>SUM(K54-M54)</f>
        <v>100</v>
      </c>
      <c r="P54" s="66"/>
    </row>
    <row r="55" spans="1:16" s="65" customFormat="1" ht="12" customHeight="1" thickTop="1" x14ac:dyDescent="0.2">
      <c r="A55" s="112"/>
      <c r="B55" s="112"/>
      <c r="C55" s="86"/>
      <c r="D55" s="86"/>
      <c r="E55" s="85"/>
      <c r="G55" s="84"/>
      <c r="H55" s="66"/>
      <c r="I55" s="66"/>
      <c r="J55" s="66"/>
      <c r="K55" s="111"/>
      <c r="L55" s="111"/>
      <c r="M55" s="88"/>
      <c r="N55" s="88"/>
      <c r="O55" s="90"/>
      <c r="P55" s="66"/>
    </row>
    <row r="56" spans="1:16" ht="18" customHeight="1" x14ac:dyDescent="0.2">
      <c r="A56" s="107">
        <f>+E54/0.35</f>
        <v>8542.8571428571431</v>
      </c>
      <c r="B56" s="110" t="s">
        <v>187</v>
      </c>
      <c r="C56" s="109">
        <v>0.35</v>
      </c>
      <c r="D56" s="108" t="s">
        <v>176</v>
      </c>
      <c r="E56" s="107">
        <f>+E54</f>
        <v>2990</v>
      </c>
      <c r="G56" s="106" t="s">
        <v>186</v>
      </c>
      <c r="H56" s="103"/>
      <c r="I56" s="103"/>
      <c r="J56" s="103"/>
      <c r="K56" s="104" t="e">
        <f>O54/M56</f>
        <v>#DIV/0!</v>
      </c>
      <c r="L56" s="90"/>
      <c r="M56" s="176"/>
      <c r="N56" s="105"/>
      <c r="O56" s="104" t="e">
        <f>PRODUCT(K56,M56)</f>
        <v>#DIV/0!</v>
      </c>
      <c r="P56" s="103"/>
    </row>
    <row r="57" spans="1:16" s="65" customFormat="1" ht="12" customHeight="1" x14ac:dyDescent="0.2">
      <c r="A57" s="102" t="s">
        <v>185</v>
      </c>
      <c r="B57" s="86"/>
      <c r="C57" s="101" t="s">
        <v>183</v>
      </c>
      <c r="D57" s="86"/>
      <c r="E57" s="100" t="s">
        <v>184</v>
      </c>
      <c r="G57" s="99" t="s">
        <v>257</v>
      </c>
      <c r="H57" s="66"/>
      <c r="I57" s="66"/>
      <c r="J57" s="66"/>
      <c r="K57" s="80" t="s">
        <v>184</v>
      </c>
      <c r="L57" s="82" t="s">
        <v>178</v>
      </c>
      <c r="M57" s="80" t="s">
        <v>183</v>
      </c>
      <c r="N57" s="80" t="s">
        <v>176</v>
      </c>
      <c r="O57" s="98" t="s">
        <v>179</v>
      </c>
      <c r="P57" s="66"/>
    </row>
    <row r="58" spans="1:16" s="65" customFormat="1" ht="12" customHeight="1" x14ac:dyDescent="0.2">
      <c r="A58" s="185" t="s">
        <v>182</v>
      </c>
      <c r="B58" s="185"/>
      <c r="C58" s="185"/>
      <c r="D58" s="185"/>
      <c r="E58" s="185"/>
      <c r="G58" s="66"/>
      <c r="H58" s="66"/>
      <c r="I58" s="66"/>
      <c r="J58" s="66"/>
      <c r="K58" s="88"/>
      <c r="L58" s="88"/>
      <c r="M58" s="88"/>
      <c r="N58" s="88"/>
      <c r="O58" s="95"/>
      <c r="P58" s="66"/>
    </row>
    <row r="59" spans="1:16" s="65" customFormat="1" ht="12" customHeight="1" thickBot="1" x14ac:dyDescent="0.25">
      <c r="A59" s="97"/>
      <c r="B59" s="86"/>
      <c r="C59" s="96"/>
      <c r="D59" s="86"/>
      <c r="E59" s="96"/>
      <c r="G59" s="66"/>
      <c r="H59" s="66"/>
      <c r="I59" s="66"/>
      <c r="J59" s="66"/>
      <c r="K59" s="88"/>
      <c r="L59" s="88"/>
      <c r="M59" s="88"/>
      <c r="N59" s="88"/>
      <c r="O59" s="95"/>
      <c r="P59" s="66"/>
    </row>
    <row r="60" spans="1:16" s="65" customFormat="1" ht="12" customHeight="1" thickBot="1" x14ac:dyDescent="0.25">
      <c r="A60" s="94">
        <f>A56</f>
        <v>8542.8571428571431</v>
      </c>
      <c r="B60" s="85" t="s">
        <v>178</v>
      </c>
      <c r="C60" s="93" t="s">
        <v>181</v>
      </c>
      <c r="D60" s="86" t="s">
        <v>176</v>
      </c>
      <c r="E60" s="92">
        <v>921.42</v>
      </c>
      <c r="G60" s="84" t="s">
        <v>180</v>
      </c>
      <c r="H60" s="66"/>
      <c r="I60" s="66"/>
      <c r="J60" s="66"/>
      <c r="K60" s="91" t="e">
        <f>K56</f>
        <v>#DIV/0!</v>
      </c>
      <c r="L60" s="90" t="s">
        <v>178</v>
      </c>
      <c r="M60" s="89">
        <f>O8</f>
        <v>0</v>
      </c>
      <c r="N60" s="88" t="s">
        <v>176</v>
      </c>
      <c r="O60" s="87" t="e">
        <f>K60/M60</f>
        <v>#DIV/0!</v>
      </c>
      <c r="P60" s="66"/>
    </row>
    <row r="61" spans="1:16" s="65" customFormat="1" ht="12" customHeight="1" x14ac:dyDescent="0.2">
      <c r="A61" s="85"/>
      <c r="B61" s="85"/>
      <c r="C61" s="86"/>
      <c r="D61" s="86"/>
      <c r="E61" s="85"/>
      <c r="G61" s="84"/>
      <c r="H61" s="66"/>
      <c r="I61" s="66"/>
      <c r="J61" s="66"/>
      <c r="K61" s="83" t="s">
        <v>179</v>
      </c>
      <c r="L61" s="82" t="s">
        <v>178</v>
      </c>
      <c r="M61" s="81" t="s">
        <v>177</v>
      </c>
      <c r="N61" s="80" t="s">
        <v>176</v>
      </c>
      <c r="O61" s="186" t="s">
        <v>175</v>
      </c>
      <c r="P61" s="66"/>
    </row>
    <row r="62" spans="1:16" s="65" customFormat="1" ht="12" customHeight="1" x14ac:dyDescent="0.2">
      <c r="A62" s="85"/>
      <c r="B62" s="85"/>
      <c r="C62" s="86"/>
      <c r="D62" s="86"/>
      <c r="E62" s="85"/>
      <c r="G62" s="84"/>
      <c r="H62" s="66"/>
      <c r="I62" s="66"/>
      <c r="J62" s="66"/>
      <c r="K62" s="83"/>
      <c r="L62" s="82"/>
      <c r="M62" s="81"/>
      <c r="N62" s="80"/>
      <c r="O62" s="187"/>
      <c r="P62" s="66"/>
    </row>
    <row r="63" spans="1:16" s="65" customFormat="1" ht="12" customHeight="1" thickBot="1" x14ac:dyDescent="0.25">
      <c r="A63" s="79"/>
      <c r="B63" s="79"/>
      <c r="C63" s="78"/>
      <c r="D63" s="78"/>
      <c r="E63" s="77"/>
      <c r="F63" s="76"/>
      <c r="G63" s="75"/>
      <c r="H63" s="74"/>
      <c r="I63" s="74"/>
      <c r="J63" s="74"/>
      <c r="K63" s="73"/>
      <c r="L63" s="73"/>
      <c r="M63" s="72"/>
      <c r="N63" s="72"/>
      <c r="O63" s="71"/>
      <c r="P63" s="66"/>
    </row>
    <row r="64" spans="1:16" s="65" customFormat="1" ht="12" customHeight="1" thickTop="1" x14ac:dyDescent="0.2">
      <c r="A64" s="69"/>
      <c r="B64" s="69"/>
      <c r="C64" s="68"/>
      <c r="D64" s="68"/>
      <c r="E64" s="67"/>
      <c r="G64" s="70"/>
      <c r="K64" s="69"/>
      <c r="L64" s="69"/>
      <c r="M64" s="68"/>
      <c r="N64" s="68"/>
      <c r="O64" s="67"/>
      <c r="P64" s="66"/>
    </row>
  </sheetData>
  <mergeCells count="19">
    <mergeCell ref="H6:I6"/>
    <mergeCell ref="H7:I7"/>
    <mergeCell ref="H10:I10"/>
    <mergeCell ref="G1:I1"/>
    <mergeCell ref="H2:I2"/>
    <mergeCell ref="H3:I3"/>
    <mergeCell ref="H4:I4"/>
    <mergeCell ref="H5:I5"/>
    <mergeCell ref="H29:I29"/>
    <mergeCell ref="H30:I30"/>
    <mergeCell ref="A58:E58"/>
    <mergeCell ref="O61:O62"/>
    <mergeCell ref="H32:I32"/>
    <mergeCell ref="H34:I34"/>
    <mergeCell ref="H35:I35"/>
    <mergeCell ref="H36:I36"/>
    <mergeCell ref="H37:I37"/>
    <mergeCell ref="H38:I38"/>
    <mergeCell ref="H31:I31"/>
  </mergeCells>
  <pageMargins left="0.7" right="0.7" top="0.75" bottom="0.75" header="0.3" footer="0.3"/>
  <pageSetup scale="81"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13"/>
  <sheetViews>
    <sheetView workbookViewId="0">
      <selection activeCell="A13" sqref="A1:A13"/>
    </sheetView>
  </sheetViews>
  <sheetFormatPr defaultRowHeight="12.75" x14ac:dyDescent="0.2"/>
  <cols>
    <col min="1" max="1" width="71.5703125" customWidth="1"/>
  </cols>
  <sheetData>
    <row r="3" spans="1:1" ht="26.25" x14ac:dyDescent="0.4">
      <c r="A3" s="10" t="s">
        <v>95</v>
      </c>
    </row>
    <row r="4" spans="1:1" ht="10.5" customHeight="1" x14ac:dyDescent="0.2"/>
    <row r="5" spans="1:1" ht="63.75" x14ac:dyDescent="0.2">
      <c r="A5" s="11" t="s">
        <v>258</v>
      </c>
    </row>
    <row r="7" spans="1:1" ht="25.5" x14ac:dyDescent="0.2">
      <c r="A7" s="11" t="s">
        <v>259</v>
      </c>
    </row>
    <row r="9" spans="1:1" ht="25.5" x14ac:dyDescent="0.2">
      <c r="A9" s="11" t="s">
        <v>96</v>
      </c>
    </row>
    <row r="11" spans="1:1" x14ac:dyDescent="0.2">
      <c r="A11" s="12" t="s">
        <v>97</v>
      </c>
    </row>
    <row r="13" spans="1:1" x14ac:dyDescent="0.2">
      <c r="A13" s="12" t="s">
        <v>98</v>
      </c>
    </row>
  </sheetData>
  <phoneticPr fontId="10" type="noConversion"/>
  <pageMargins left="0.75" right="0.75" top="1" bottom="1" header="0.5" footer="0.5"/>
  <pageSetup orientation="portrait" r:id="rId1"/>
  <headerFooter alignWithMargins="0">
    <oddHeader>&amp;LW. D. Boyce Council&amp;CCommunication Plan&amp;RBoy Scouts of America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1"/>
  <sheetViews>
    <sheetView workbookViewId="0">
      <selection activeCell="A11" sqref="A1:A11"/>
    </sheetView>
  </sheetViews>
  <sheetFormatPr defaultColWidth="12.42578125" defaultRowHeight="20.25" x14ac:dyDescent="0.3"/>
  <cols>
    <col min="1" max="1" width="80.5703125" style="5" customWidth="1"/>
    <col min="2" max="16384" width="12.42578125" style="5"/>
  </cols>
  <sheetData>
    <row r="1" spans="1:1" ht="57" x14ac:dyDescent="0.3">
      <c r="A1" s="16" t="s">
        <v>99</v>
      </c>
    </row>
    <row r="3" spans="1:1" ht="60.75" x14ac:dyDescent="0.3">
      <c r="A3" s="177" t="s">
        <v>261</v>
      </c>
    </row>
    <row r="5" spans="1:1" x14ac:dyDescent="0.3">
      <c r="A5" s="14" t="s">
        <v>100</v>
      </c>
    </row>
    <row r="6" spans="1:1" x14ac:dyDescent="0.3">
      <c r="A6" s="13" t="s">
        <v>136</v>
      </c>
    </row>
    <row r="7" spans="1:1" x14ac:dyDescent="0.3">
      <c r="A7" s="13" t="s">
        <v>101</v>
      </c>
    </row>
    <row r="8" spans="1:1" x14ac:dyDescent="0.3">
      <c r="A8" s="13" t="s">
        <v>137</v>
      </c>
    </row>
    <row r="9" spans="1:1" ht="101.25" x14ac:dyDescent="0.3">
      <c r="A9" s="35" t="s">
        <v>264</v>
      </c>
    </row>
    <row r="10" spans="1:1" x14ac:dyDescent="0.3">
      <c r="A10" s="16"/>
    </row>
    <row r="11" spans="1:1" ht="56.25" x14ac:dyDescent="0.3">
      <c r="A11" s="15" t="s">
        <v>260</v>
      </c>
    </row>
  </sheetData>
  <phoneticPr fontId="0" type="noConversion"/>
  <pageMargins left="0.75" right="0.75" top="1" bottom="1" header="0.5" footer="0.5"/>
  <pageSetup orientation="portrait" r:id="rId1"/>
  <headerFooter alignWithMargins="0">
    <oddHeader>&amp;LW. D. Boyce Council&amp;CWrap Up&amp;RBoy Scouts of America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82B7C1081BF944901F337A49CB001B" ma:contentTypeVersion="16" ma:contentTypeDescription="Create a new document." ma:contentTypeScope="" ma:versionID="79d832c9a26761b8199101b7145449dc">
  <xsd:schema xmlns:xsd="http://www.w3.org/2001/XMLSchema" xmlns:xs="http://www.w3.org/2001/XMLSchema" xmlns:p="http://schemas.microsoft.com/office/2006/metadata/properties" xmlns:ns2="ac193237-338e-4fc7-a5f7-5ce8a1c87dd8" xmlns:ns3="bc937531-2572-4a58-a650-0daba5ce03a8" targetNamespace="http://schemas.microsoft.com/office/2006/metadata/properties" ma:root="true" ma:fieldsID="a17485255e3a201d687759a9f87a3960" ns2:_="" ns3:_="">
    <xsd:import namespace="ac193237-338e-4fc7-a5f7-5ce8a1c87dd8"/>
    <xsd:import namespace="bc937531-2572-4a58-a650-0daba5ce03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93237-338e-4fc7-a5f7-5ce8a1c87d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9308d4-bde5-4dca-adcb-0162404f8635"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937531-2572-4a58-a650-0daba5ce03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f11d67-eaa5-4bd6-afdd-4e64f70ec7ac}" ma:internalName="TaxCatchAll" ma:showField="CatchAllData" ma:web="bc937531-2572-4a58-a650-0daba5ce03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193237-338e-4fc7-a5f7-5ce8a1c87dd8">
      <Terms xmlns="http://schemas.microsoft.com/office/infopath/2007/PartnerControls"/>
    </lcf76f155ced4ddcb4097134ff3c332f>
    <TaxCatchAll xmlns="bc937531-2572-4a58-a650-0daba5ce03a8" xsi:nil="true"/>
  </documentManagement>
</p:properties>
</file>

<file path=customXml/itemProps1.xml><?xml version="1.0" encoding="utf-8"?>
<ds:datastoreItem xmlns:ds="http://schemas.openxmlformats.org/officeDocument/2006/customXml" ds:itemID="{5EB77439-FEE8-431B-8201-B956AD344A35}"/>
</file>

<file path=customXml/itemProps2.xml><?xml version="1.0" encoding="utf-8"?>
<ds:datastoreItem xmlns:ds="http://schemas.openxmlformats.org/officeDocument/2006/customXml" ds:itemID="{C4BD3FEF-0F11-44B3-8722-D90C420E68FA}"/>
</file>

<file path=customXml/itemProps3.xml><?xml version="1.0" encoding="utf-8"?>
<ds:datastoreItem xmlns:ds="http://schemas.openxmlformats.org/officeDocument/2006/customXml" ds:itemID="{F25DAA6A-1E71-4AB3-8457-205014651A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1. Brainstorming</vt:lpstr>
      <vt:lpstr>2. Calendar</vt:lpstr>
      <vt:lpstr>3. Leadership Development</vt:lpstr>
      <vt:lpstr>4. Recruiting</vt:lpstr>
      <vt:lpstr>5. Budgets</vt:lpstr>
      <vt:lpstr>6. Communication Plan</vt:lpstr>
      <vt:lpstr>7. Evaluation</vt:lpstr>
      <vt:lpstr>'2. Calendar'!Print_Area</vt:lpstr>
      <vt:lpstr>'3. Leadership Development'!Print_Area</vt:lpstr>
      <vt:lpstr>'4. Recruiting'!Print_Area</vt:lpstr>
      <vt:lpstr>'5. Budgets'!Print_Area</vt:lpstr>
      <vt:lpstr>'6. Communication Plan'!Print_Area</vt:lpstr>
      <vt:lpstr>'7.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Keys</dc:creator>
  <cp:keywords/>
  <dc:description/>
  <cp:lastModifiedBy>Michael Heger</cp:lastModifiedBy>
  <cp:revision/>
  <cp:lastPrinted>2026-04-02T17:52:45Z</cp:lastPrinted>
  <dcterms:created xsi:type="dcterms:W3CDTF">2004-01-18T16:32:20Z</dcterms:created>
  <dcterms:modified xsi:type="dcterms:W3CDTF">2026-04-02T17:54:54Z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ssigned To">
    <vt:lpwstr>opad</vt:lpwstr>
  </property>
  <property fmtid="{D5CDD505-2E9C-101B-9397-08002B2CF9AE}" pid="3" name="Approval Level">
    <vt:lpwstr>050715r</vt:lpwstr>
  </property>
  <property fmtid="{D5CDD505-2E9C-101B-9397-08002B2CF9AE}" pid="4" name="ContentTypeId">
    <vt:lpwstr>0x010100C382B7C1081BF944901F337A49CB001B</vt:lpwstr>
  </property>
</Properties>
</file>