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dheg\Dropbox\Council Commissioner\Annual Program Planning\2026\"/>
    </mc:Choice>
  </mc:AlternateContent>
  <xr:revisionPtr revIDLastSave="0" documentId="13_ncr:1_{91D27AB1-0046-426A-86B1-7341A67A0372}" xr6:coauthVersionLast="47" xr6:coauthVersionMax="47" xr10:uidLastSave="{00000000-0000-0000-0000-000000000000}"/>
  <bookViews>
    <workbookView xWindow="-120" yWindow="-120" windowWidth="38640" windowHeight="21120" xr2:uid="{00000000-000D-0000-FFFF-FFFF00000000}"/>
  </bookViews>
  <sheets>
    <sheet name="Instructions" sheetId="2" r:id="rId1"/>
    <sheet name="1. Brainstorming" sheetId="3" r:id="rId2"/>
    <sheet name="2. Calendar" sheetId="4" r:id="rId3"/>
    <sheet name="3. Leadership Development" sheetId="14" r:id="rId4"/>
    <sheet name="4. Recruiting" sheetId="15" r:id="rId5"/>
    <sheet name="5. Budgets" sheetId="16" r:id="rId6"/>
    <sheet name="6. Communication Plan" sheetId="12" r:id="rId7"/>
    <sheet name="7. Evaluation" sheetId="7" r:id="rId8"/>
  </sheets>
  <definedNames>
    <definedName name="_xlnm.Print_Area" localSheetId="1">'1. Brainstorming'!$A$1:$A$66</definedName>
    <definedName name="_xlnm.Print_Area" localSheetId="2">'2. Calendar'!$A$1:$G$86</definedName>
    <definedName name="_xlnm.Print_Area" localSheetId="3">'3. Leadership Development'!$A$1:$C$28</definedName>
    <definedName name="_xlnm.Print_Area" localSheetId="4">'4. Recruiting'!$A$1:$D$39</definedName>
    <definedName name="_xlnm.Print_Area" localSheetId="5">'5. Budgets'!$A$1:$O$63</definedName>
    <definedName name="_xlnm.Print_Area" localSheetId="6">'6. Communication Plan'!$A$1:$A$14</definedName>
    <definedName name="_xlnm.Print_Area" localSheetId="7">'7. Evaluation'!$A$1:$A$11</definedName>
    <definedName name="_xlnm.Print_Area" localSheetId="0">Instructions!$A$1:$A$26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6" l="1"/>
  <c r="H5" i="16"/>
  <c r="M60" i="16"/>
  <c r="O51" i="16"/>
  <c r="E51" i="16"/>
  <c r="M50" i="16"/>
  <c r="O50" i="16" s="1"/>
  <c r="O52" i="16" s="1"/>
  <c r="M54" i="16" s="1"/>
  <c r="A50" i="16"/>
  <c r="E50" i="16" s="1"/>
  <c r="E52" i="16" s="1"/>
  <c r="M45" i="16"/>
  <c r="O45" i="16" s="1"/>
  <c r="E45" i="16"/>
  <c r="O44" i="16"/>
  <c r="M44" i="16"/>
  <c r="E44" i="16"/>
  <c r="E42" i="16"/>
  <c r="M41" i="16"/>
  <c r="O41" i="16" s="1"/>
  <c r="E41" i="16"/>
  <c r="M38" i="16"/>
  <c r="O38" i="16" s="1"/>
  <c r="M37" i="16"/>
  <c r="O37" i="16" s="1"/>
  <c r="M36" i="16"/>
  <c r="O36" i="16" s="1"/>
  <c r="M35" i="16"/>
  <c r="O35" i="16" s="1"/>
  <c r="E35" i="16"/>
  <c r="O32" i="16"/>
  <c r="E32" i="16"/>
  <c r="E31" i="16"/>
  <c r="M30" i="16"/>
  <c r="O30" i="16" s="1"/>
  <c r="E30" i="16"/>
  <c r="O29" i="16"/>
  <c r="E29" i="16"/>
  <c r="O27" i="16"/>
  <c r="M27" i="16"/>
  <c r="E27" i="16"/>
  <c r="O25" i="16"/>
  <c r="E25" i="16"/>
  <c r="M23" i="16"/>
  <c r="O23" i="16" s="1"/>
  <c r="E23" i="16"/>
  <c r="M19" i="16"/>
  <c r="O19" i="16" s="1"/>
  <c r="E19" i="16"/>
  <c r="E47" i="16" s="1"/>
  <c r="E54" i="16" s="1"/>
  <c r="E17" i="16"/>
  <c r="O16" i="16"/>
  <c r="M16" i="16"/>
  <c r="M15" i="16"/>
  <c r="O15" i="16" s="1"/>
  <c r="E15" i="16"/>
  <c r="B4" i="14"/>
  <c r="B3" i="14"/>
  <c r="H4" i="16" s="1"/>
  <c r="E56" i="16" l="1"/>
  <c r="A56" i="16"/>
  <c r="A60" i="16" s="1"/>
  <c r="O47" i="16"/>
  <c r="K54" i="16" s="1"/>
  <c r="O54" i="16" s="1"/>
  <c r="K56" i="16" s="1"/>
  <c r="K60" i="16" l="1"/>
  <c r="O60" i="16" s="1"/>
  <c r="O56" i="16"/>
</calcChain>
</file>

<file path=xl/sharedStrings.xml><?xml version="1.0" encoding="utf-8"?>
<sst xmlns="http://schemas.openxmlformats.org/spreadsheetml/2006/main" count="347" uniqueCount="246">
  <si>
    <t>Key elements</t>
  </si>
  <si>
    <t>-Develop and publish your annual calendar (then share it with your families)</t>
  </si>
  <si>
    <t>Program Planning Steps</t>
  </si>
  <si>
    <t>Council / District Activities</t>
  </si>
  <si>
    <t>Wood Badge (Advanced Training for all Scouting Leaders)</t>
  </si>
  <si>
    <t>Fall Camporee</t>
  </si>
  <si>
    <t>Winter Camporee or Klondike</t>
  </si>
  <si>
    <t>Spring Camporee</t>
  </si>
  <si>
    <t>Community Events</t>
  </si>
  <si>
    <t>Display at festival</t>
  </si>
  <si>
    <t>Display at county fair</t>
  </si>
  <si>
    <t>Display at a community event</t>
  </si>
  <si>
    <t>Scout Sunday or Scout Sabbath</t>
  </si>
  <si>
    <t>Weekend Events</t>
  </si>
  <si>
    <t>Camping Specific Weekend</t>
  </si>
  <si>
    <t>Canoeing Weekend</t>
  </si>
  <si>
    <t>Climbing/Cope Weekend</t>
  </si>
  <si>
    <t>Cycling Weekend</t>
  </si>
  <si>
    <t>Emergency Preparedness</t>
  </si>
  <si>
    <t>First Aid Weekend</t>
  </si>
  <si>
    <t>Fishing Weekend</t>
  </si>
  <si>
    <t>Hiking Weekend</t>
  </si>
  <si>
    <t>Orienteering Weekend</t>
  </si>
  <si>
    <t>Pioneering Weekend</t>
  </si>
  <si>
    <t>Wilderness Survival</t>
  </si>
  <si>
    <t xml:space="preserve">Leave No Trace </t>
  </si>
  <si>
    <t>Geocaching Weekend</t>
  </si>
  <si>
    <t>Day Events</t>
  </si>
  <si>
    <t>Indoor rock climbing</t>
  </si>
  <si>
    <t xml:space="preserve">Handicap Awareness activity </t>
  </si>
  <si>
    <t>High Adventure</t>
  </si>
  <si>
    <t>Philmont Scout Ranch</t>
  </si>
  <si>
    <t>Florida Sea Base</t>
  </si>
  <si>
    <t xml:space="preserve">Northern Tier </t>
  </si>
  <si>
    <t>Canoe Trip</t>
  </si>
  <si>
    <t>Cold weather camping trip</t>
  </si>
  <si>
    <t>Backpacking</t>
  </si>
  <si>
    <t>Service Projects</t>
  </si>
  <si>
    <t>Environmental Good Turn Day</t>
  </si>
  <si>
    <t>Scouting for Food</t>
  </si>
  <si>
    <t>Charter partner service project</t>
  </si>
  <si>
    <t>Camp service day or weekend</t>
  </si>
  <si>
    <t>Volunteer at a food shelter</t>
  </si>
  <si>
    <t>Recruiting Activities</t>
  </si>
  <si>
    <t>Special bring a friend activity</t>
  </si>
  <si>
    <t>Spring recruiting activity</t>
  </si>
  <si>
    <t>Advisor:</t>
  </si>
  <si>
    <t>Associate Advisor:</t>
  </si>
  <si>
    <t>Crew President:</t>
  </si>
  <si>
    <t>Phone #:</t>
  </si>
  <si>
    <t>Email:</t>
  </si>
  <si>
    <t>Meeting Day:</t>
  </si>
  <si>
    <t>Meeting Time:</t>
  </si>
  <si>
    <t>Normal Meeting Place:</t>
  </si>
  <si>
    <t>August</t>
  </si>
  <si>
    <t>Activity Coordinator:</t>
  </si>
  <si>
    <t>Crew Activity:</t>
  </si>
  <si>
    <t>Phone:</t>
  </si>
  <si>
    <t xml:space="preserve">Crew Meetings </t>
  </si>
  <si>
    <t>September</t>
  </si>
  <si>
    <t>Host Recruitment Open House</t>
  </si>
  <si>
    <t>Elections (Sept. or Oct.)</t>
  </si>
  <si>
    <t>October</t>
  </si>
  <si>
    <t>Open House Follow-Up</t>
  </si>
  <si>
    <t>November</t>
  </si>
  <si>
    <t>December</t>
  </si>
  <si>
    <t>January</t>
  </si>
  <si>
    <t>Ski Trip</t>
  </si>
  <si>
    <t>February</t>
  </si>
  <si>
    <t>March</t>
  </si>
  <si>
    <t>April</t>
  </si>
  <si>
    <t>May</t>
  </si>
  <si>
    <t>June</t>
  </si>
  <si>
    <t>July</t>
  </si>
  <si>
    <t>CREW Leadership and Inventory</t>
  </si>
  <si>
    <t>CURRENT IN ROLE</t>
  </si>
  <si>
    <t>WHO IS YOUR NEXT?</t>
  </si>
  <si>
    <t>*Please conduct the Leadership Inventory in Spring or Summer so you have time to recruit the best leaders</t>
  </si>
  <si>
    <t xml:space="preserve">   to serve your kids.   Then use a personal approact to recruit and train them to provide the best outcome. </t>
  </si>
  <si>
    <t>1 – CR – Chartered Org Rep</t>
  </si>
  <si>
    <t>1 – CC – Committee Chair</t>
  </si>
  <si>
    <t>1 – NL – Venturing Crew Advisor</t>
  </si>
  <si>
    <t>2 – MC‐ Committee Members</t>
  </si>
  <si>
    <t>(can be MC or NM‐ New</t>
  </si>
  <si>
    <t>Member Coordinator)</t>
  </si>
  <si>
    <t>ACTION</t>
  </si>
  <si>
    <t>OWNER</t>
  </si>
  <si>
    <t>DUE DATE</t>
  </si>
  <si>
    <t>GENERIC ACTIONS</t>
  </si>
  <si>
    <t>All meetings will be open to visitors.</t>
  </si>
  <si>
    <t>Visit local troops and recruit dual members</t>
  </si>
  <si>
    <r>
      <t xml:space="preserve">LOGISTIC ACTIONS </t>
    </r>
    <r>
      <rPr>
        <sz val="9"/>
        <rFont val="Aptos"/>
        <family val="2"/>
      </rPr>
      <t>(THINGS THAT NEED DONE TO MAKE THE REST SUCESSFUL)</t>
    </r>
  </si>
  <si>
    <t xml:space="preserve">Update My.Scouting PIN for BeAScout.org information </t>
  </si>
  <si>
    <t>Create QR code cards for scouts and families to keep and share</t>
  </si>
  <si>
    <t xml:space="preserve">Identify a parent/leader as Membership Coordinator/Recruiting Coordinator </t>
  </si>
  <si>
    <t>Update pictures on Website</t>
  </si>
  <si>
    <t>Create a welcome brochure</t>
  </si>
  <si>
    <t>Determine how to make an outward facing social media for recruitment.</t>
  </si>
  <si>
    <t>Develop series of Social Media posts for scouts to use in their social media.</t>
  </si>
  <si>
    <t>EVENTS AND ACTIVITIES</t>
  </si>
  <si>
    <t>Trunk-or-Treat</t>
  </si>
  <si>
    <t>Game Night</t>
  </si>
  <si>
    <t>Day Hike</t>
  </si>
  <si>
    <t>Communication plan for families</t>
  </si>
  <si>
    <t>Hold Parent orientation in order to get all parents on the same page as well as answer any questions that they may have.</t>
  </si>
  <si>
    <t>Gear up for a great year of Venturing fun!!</t>
  </si>
  <si>
    <t xml:space="preserve">STOP!   You are now done with your program planning process, but we still have a couple of other notes and tools to help you run your Crew.  </t>
  </si>
  <si>
    <t>Next steps</t>
  </si>
  <si>
    <t>-Send calendar and plans to all families</t>
  </si>
  <si>
    <t>-Use calendar at joining events</t>
  </si>
  <si>
    <t>-Please send a copy to your DE or Commissioner</t>
  </si>
  <si>
    <t>-Use youth leadership when planning the calendar whenever possible</t>
  </si>
  <si>
    <t>-Use the worksheet to create a year-'round recruiting plan</t>
  </si>
  <si>
    <r>
      <t>Step 3. Leadership Development-</t>
    </r>
    <r>
      <rPr>
        <sz val="12"/>
        <rFont val="Arial"/>
        <family val="2"/>
      </rPr>
      <t xml:space="preserve"> Take a look at your current leadership structure.  Identify holes that need to be filled and prospect names of parents that could fill those roles in the future.</t>
    </r>
  </si>
  <si>
    <r>
      <t>Step 7.</t>
    </r>
    <r>
      <rPr>
        <sz val="12"/>
        <rFont val="Arial"/>
        <family val="2"/>
      </rPr>
      <t xml:space="preserve"> Evaluate -  Look at the most successful activities and look for new opportunities as your Scouts, community and your leaders change.  Please share any information you find helpful with the district or council so we can share your experience with other Crews to help them grow their program.</t>
    </r>
  </si>
  <si>
    <t>-Ask all Crew Members to take part in choosing Crew activities</t>
  </si>
  <si>
    <t>-Plan fun and meaningful events that meet the needs of your Crew</t>
  </si>
  <si>
    <r>
      <t xml:space="preserve">Step 1.  Brainstorming </t>
    </r>
    <r>
      <rPr>
        <sz val="12"/>
        <rFont val="Arial"/>
        <family val="2"/>
      </rPr>
      <t xml:space="preserve">- Think without limits! Use this worksheet to select a mix of activities that best represents what the crew members and their parents want to do in Scouting.  A balanced program should include elements from all the categories so that your members can have the richest experience possible.  Please feel free to encourage your group to expand on this list, it is just a good place to start. </t>
    </r>
  </si>
  <si>
    <r>
      <t>Step 2. Calendar</t>
    </r>
    <r>
      <rPr>
        <sz val="12"/>
        <rFont val="Arial"/>
        <family val="2"/>
      </rPr>
      <t xml:space="preserve"> - After you have selected the top activities that your Crew Members want to do in the upcoming year, fill in the calendar.</t>
    </r>
  </si>
  <si>
    <r>
      <t xml:space="preserve">Step 4. Recruiting Plan </t>
    </r>
    <r>
      <rPr>
        <sz val="12"/>
        <rFont val="Arial"/>
        <family val="2"/>
      </rPr>
      <t xml:space="preserve">- Looking at your calendar, what events could be "recruiting events".  What other actions should your committee or members take?  This is a time to think outside the box and really set your unit up for success in recruiting. </t>
    </r>
  </si>
  <si>
    <r>
      <t xml:space="preserve">Step 5. Budget </t>
    </r>
    <r>
      <rPr>
        <sz val="12"/>
        <rFont val="Arial"/>
        <family val="2"/>
      </rPr>
      <t>- Based on your calendar and plans, match costs with your planned activites to determine the amount of Popcorn needed to be sold by each Member.</t>
    </r>
  </si>
  <si>
    <r>
      <t xml:space="preserve">Step 6. </t>
    </r>
    <r>
      <rPr>
        <sz val="12"/>
        <rFont val="Arial"/>
        <family val="2"/>
      </rPr>
      <t xml:space="preserve">Communicate the Plan - It is critical that you share your plan with your Member and their parents.  Ask for help, often people are willing to take on small tasks to help with their scout's development.  After they have had some fun and success they will be more likely to take on larger roles in the Crew.  It is also the best way to keep Scouts interested in the program so they can get the most out of Scouting values.  </t>
    </r>
  </si>
  <si>
    <t xml:space="preserve">Welcome to the Crew Program Planning tools.  </t>
  </si>
  <si>
    <t xml:space="preserve">Please tailor this activity based on the level of ownership your Crew Members provide.  This may be completed by the crew members. </t>
  </si>
  <si>
    <t>Summer Camp @ ISR</t>
  </si>
  <si>
    <t>Scouter's Leadership Development (Scouting University and BALOO/IOLS)</t>
  </si>
  <si>
    <t>**Please refer to the Council Calendar for council and your district specific activities &gt;&gt;&gt;&gt;  https://wdboyce.org/calendar/</t>
  </si>
  <si>
    <t>Participate in Parades</t>
  </si>
  <si>
    <t>Ski or Toboggan Weekend</t>
  </si>
  <si>
    <t>Courts of Honor</t>
  </si>
  <si>
    <t>Cache Lake</t>
  </si>
  <si>
    <t xml:space="preserve">Summit </t>
  </si>
  <si>
    <t>Scout Sweep</t>
  </si>
  <si>
    <t>Scouting for Clean Waterways</t>
  </si>
  <si>
    <t>Conduct a joint camping trip with AOL den</t>
  </si>
  <si>
    <t>Hold a troop open house</t>
  </si>
  <si>
    <t>Fall recruiting activity</t>
  </si>
  <si>
    <t xml:space="preserve">2026-2027 Crew Calendar </t>
  </si>
  <si>
    <t>Hold Officer's Orientation (Sept. or Oct.)</t>
  </si>
  <si>
    <t xml:space="preserve">Crew Activity: </t>
  </si>
  <si>
    <t>Klondike Derby</t>
  </si>
  <si>
    <t>Fall Fun Rally</t>
  </si>
  <si>
    <t>Tier 3 Trip (June/July/August)</t>
  </si>
  <si>
    <t>+ Registered Positions</t>
  </si>
  <si>
    <t>* Functional Roles</t>
  </si>
  <si>
    <t>Crew Committee Chair: +</t>
  </si>
  <si>
    <t>Crew Advisor: +</t>
  </si>
  <si>
    <t>Associate Advisor: +</t>
  </si>
  <si>
    <t>Crew Treasurer (Adult): *</t>
  </si>
  <si>
    <t>Crew Advancment Chair: *</t>
  </si>
  <si>
    <t>Crew Training Chair: *</t>
  </si>
  <si>
    <t>New Member Coordinator: +</t>
  </si>
  <si>
    <t>REQUIRED FOR RENEWAL</t>
  </si>
  <si>
    <t>Bowling</t>
  </si>
  <si>
    <t xml:space="preserve">        COMPLETED SAMPLE</t>
  </si>
  <si>
    <t>TROOP/VENTURING OPERATING BUDGET</t>
  </si>
  <si>
    <t>Date budget completed:</t>
  </si>
  <si>
    <t>UNIT DETAIL</t>
  </si>
  <si>
    <t>Pack No.:</t>
  </si>
  <si>
    <t>Scoutmaster/Crew Advisor:</t>
  </si>
  <si>
    <t>Troop/Crew No.:</t>
  </si>
  <si>
    <t>Committee Chair</t>
  </si>
  <si>
    <t>District:</t>
  </si>
  <si>
    <t>Susquehanna</t>
  </si>
  <si>
    <t>Treasurer:</t>
  </si>
  <si>
    <t>Popcorn Coordinator:</t>
  </si>
  <si>
    <t>Projected No. of Cub Scouts:</t>
  </si>
  <si>
    <t>Projected No. of Scouts:</t>
  </si>
  <si>
    <t>Projected No. of registered adults:</t>
  </si>
  <si>
    <t>Sample Pack Budget</t>
  </si>
  <si>
    <t>Budget</t>
  </si>
  <si>
    <t>Annual</t>
  </si>
  <si>
    <t>No. of</t>
  </si>
  <si>
    <t>Total</t>
  </si>
  <si>
    <t>Cost Per</t>
  </si>
  <si>
    <t>Scouts/</t>
  </si>
  <si>
    <t>Unit</t>
  </si>
  <si>
    <t>Scout/Unit</t>
  </si>
  <si>
    <t>Adults</t>
  </si>
  <si>
    <t>Cost</t>
  </si>
  <si>
    <t>PROGRAM EXPENSES</t>
  </si>
  <si>
    <t>Person</t>
  </si>
  <si>
    <t>Registration Fees</t>
  </si>
  <si>
    <t>Total youth @ $115 ea.</t>
  </si>
  <si>
    <t>May be zero if Self Paid</t>
  </si>
  <si>
    <t>Adults @ $60</t>
  </si>
  <si>
    <t>Unit Charter Fee</t>
  </si>
  <si>
    <t>Yearly flat fee @ $100</t>
  </si>
  <si>
    <t>Scout Life</t>
  </si>
  <si>
    <t>Total subscriptions @ $15 ea.</t>
  </si>
  <si>
    <t>Advancement</t>
  </si>
  <si>
    <t>Ideally, 100% of youth included</t>
  </si>
  <si>
    <t>Recognition</t>
  </si>
  <si>
    <t>Handbooks/Neckerchiefs</t>
  </si>
  <si>
    <t>One for each new youth</t>
  </si>
  <si>
    <t>Scout Leaders</t>
  </si>
  <si>
    <t>Thank-yous, veteran awards, etc.</t>
  </si>
  <si>
    <t>Special Events</t>
  </si>
  <si>
    <t>Court of Honor</t>
  </si>
  <si>
    <t>3 per year</t>
  </si>
  <si>
    <t>Special Activities</t>
  </si>
  <si>
    <t>Spring</t>
  </si>
  <si>
    <t>Camping (20/mo @ 3 months)</t>
  </si>
  <si>
    <t>Summer</t>
  </si>
  <si>
    <t>Fall</t>
  </si>
  <si>
    <t>Winter</t>
  </si>
  <si>
    <t>Program Materials</t>
  </si>
  <si>
    <t>Ceremony supplies, camping items,</t>
  </si>
  <si>
    <t xml:space="preserve"> </t>
  </si>
  <si>
    <t>Website fee, etc.</t>
  </si>
  <si>
    <t>Leader Basic Training</t>
  </si>
  <si>
    <t>x</t>
  </si>
  <si>
    <t>=</t>
  </si>
  <si>
    <t>Reserve Fund</t>
  </si>
  <si>
    <t>Registration campership scholarships</t>
  </si>
  <si>
    <t>Other Expenses</t>
  </si>
  <si>
    <t>Contingency funds</t>
  </si>
  <si>
    <t>A) TOTAL UNIT BUDGETED PROGRAM EXPENSES</t>
  </si>
  <si>
    <t>INCOME</t>
  </si>
  <si>
    <t>Annual Dues</t>
  </si>
  <si>
    <t>Surplus From Prior Year</t>
  </si>
  <si>
    <t>B) INCOME SUBTOTAL</t>
  </si>
  <si>
    <t>C) TOTAL FUNDRAISING NEED (A minus B)</t>
  </si>
  <si>
    <t>A</t>
  </si>
  <si>
    <t>B</t>
  </si>
  <si>
    <r>
      <t>POPCORN SALE BUDGET</t>
    </r>
    <r>
      <rPr>
        <sz val="10"/>
        <rFont val="Times New Roman"/>
        <family val="1"/>
      </rPr>
      <t xml:space="preserve">  (Should equal C above)</t>
    </r>
  </si>
  <si>
    <t>Gross Sales</t>
  </si>
  <si>
    <t>Commission</t>
  </si>
  <si>
    <t>Need</t>
  </si>
  <si>
    <t>(Check with council for commission percentage and bonuses.)</t>
  </si>
  <si>
    <t xml:space="preserve"> / </t>
  </si>
  <si>
    <t>Troop Goal</t>
  </si>
  <si>
    <t>(+/- 35% includes qualifying for all bonus dollars)</t>
  </si>
  <si>
    <t>50 Cub Scouts</t>
  </si>
  <si>
    <t>POPCORN SALES GOAL PER SCOUT</t>
  </si>
  <si>
    <t>No. of Scouts</t>
  </si>
  <si>
    <t>Scout Goal</t>
  </si>
  <si>
    <t>Discuss the importance of each scout in the Troop Popcorn Sale.</t>
  </si>
  <si>
    <t xml:space="preserve">It is critical that you share your plan with your youth and their parents.  Ask for help, often people are willing to take on small tasks to help with their youth's development.  After they have had some fun and success they will be more likely to take on larger roles in the crew.  It is also the best way to keep youth interested in the program so they can get the most out of the program's values. </t>
  </si>
  <si>
    <t>If you prefer, use a program like Scoutbook or a Google Calendar in order to make it easy for your scouting families to view upcoming events.</t>
  </si>
  <si>
    <t>Please feel free to contact the Commissioners at Council-Commissioner@WDBoyce.org if there are suggestions on how to make this process more helpful to you or other troops.</t>
  </si>
  <si>
    <t>.</t>
  </si>
  <si>
    <t>Make sure My.Scouting Position Manager reflects the current information</t>
  </si>
  <si>
    <t>2026-2027 Recruiting Plan</t>
  </si>
  <si>
    <t xml:space="preserve">Please feel free to change any of the formats to reflect your units needs.  Remember that planning is just the beginning.  </t>
  </si>
  <si>
    <t xml:space="preserve">
Please use the following Upload portal if at all possible.
https://www.dropbox.com/request/JYnnmhlBkK0Q8dykEvch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</si>
</sst>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d"/>
    <numFmt numFmtId="165" formatCode="0.0%"/>
  </numFmts>
  <fonts count="41" x14ac:knownFonts="1">
    <font>
      <sz val="10"/>
      <name val="Arial"/>
    </font>
    <font>
      <sz val="10"/>
      <name val="Arial"/>
      <family val="2"/>
    </font>
    <font>
      <b/>
      <u/>
      <sz val="12"/>
      <name val="Arial"/>
      <family val="2"/>
    </font>
    <font>
      <sz val="12"/>
      <name val="Arial"/>
      <family val="2"/>
    </font>
    <font>
      <b/>
      <sz val="12"/>
      <name val="Arial"/>
      <family val="2"/>
    </font>
    <font>
      <sz val="12"/>
      <name val="Arial"/>
      <family val="2"/>
    </font>
    <font>
      <sz val="16"/>
      <name val="Arial"/>
      <family val="2"/>
    </font>
    <font>
      <sz val="11"/>
      <name val="Arial"/>
      <family val="2"/>
    </font>
    <font>
      <b/>
      <sz val="11"/>
      <name val="Arial"/>
      <family val="2"/>
    </font>
    <font>
      <b/>
      <u/>
      <sz val="11"/>
      <name val="Arial"/>
      <family val="2"/>
    </font>
    <font>
      <sz val="7"/>
      <name val="Arial"/>
      <family val="2"/>
    </font>
    <font>
      <i/>
      <sz val="11"/>
      <name val="Arial"/>
      <family val="2"/>
    </font>
    <font>
      <sz val="8"/>
      <name val="Arial"/>
      <family val="2"/>
    </font>
    <font>
      <sz val="10"/>
      <name val="Arial"/>
      <family val="2"/>
    </font>
    <font>
      <sz val="10"/>
      <name val="Arial"/>
      <family val="2"/>
    </font>
    <font>
      <u/>
      <sz val="10"/>
      <color indexed="12"/>
      <name val="Arial"/>
      <family val="2"/>
    </font>
    <font>
      <b/>
      <sz val="20"/>
      <name val="Arial"/>
      <family val="2"/>
    </font>
    <font>
      <b/>
      <u/>
      <sz val="16"/>
      <name val="Arial"/>
      <family val="2"/>
    </font>
    <font>
      <i/>
      <sz val="14"/>
      <name val="Arial"/>
      <family val="2"/>
    </font>
    <font>
      <b/>
      <sz val="16"/>
      <name val="Arial"/>
      <family val="2"/>
    </font>
    <font>
      <b/>
      <sz val="14"/>
      <name val="Arial"/>
      <family val="2"/>
    </font>
    <font>
      <i/>
      <sz val="9"/>
      <name val="Arial"/>
      <family val="2"/>
    </font>
    <font>
      <b/>
      <sz val="12"/>
      <name val="Times New Roman"/>
      <family val="1"/>
    </font>
    <font>
      <b/>
      <sz val="14"/>
      <name val="Times New Roman"/>
      <family val="1"/>
    </font>
    <font>
      <sz val="10"/>
      <name val="Aptos"/>
      <family val="2"/>
    </font>
    <font>
      <sz val="36"/>
      <name val="Aptos"/>
      <family val="2"/>
    </font>
    <font>
      <sz val="24"/>
      <name val="Aptos"/>
      <family val="2"/>
    </font>
    <font>
      <sz val="18"/>
      <name val="Aptos"/>
      <family val="2"/>
    </font>
    <font>
      <sz val="14"/>
      <name val="Aptos"/>
      <family val="2"/>
    </font>
    <font>
      <sz val="11"/>
      <name val="Aptos"/>
      <family val="2"/>
    </font>
    <font>
      <sz val="9"/>
      <name val="Aptos"/>
      <family val="2"/>
    </font>
    <font>
      <b/>
      <sz val="10"/>
      <name val="Arial"/>
      <family val="2"/>
    </font>
    <font>
      <u/>
      <sz val="10"/>
      <color theme="10"/>
      <name val="Arial"/>
      <family val="2"/>
    </font>
    <font>
      <b/>
      <sz val="10"/>
      <name val="Times New Roman"/>
      <family val="1"/>
    </font>
    <font>
      <sz val="10"/>
      <name val="Times New Roman"/>
      <family val="1"/>
    </font>
    <font>
      <b/>
      <sz val="8"/>
      <name val="Times New Roman"/>
      <family val="1"/>
    </font>
    <font>
      <i/>
      <sz val="10"/>
      <name val="Times New Roman"/>
      <family val="1"/>
    </font>
    <font>
      <u/>
      <sz val="10"/>
      <name val="Times New Roman"/>
      <family val="1"/>
    </font>
    <font>
      <b/>
      <sz val="9"/>
      <name val="Times New Roman"/>
      <family val="1"/>
    </font>
    <font>
      <sz val="8"/>
      <name val="Times New Roman"/>
      <family val="1"/>
    </font>
    <font>
      <sz val="36"/>
      <name val="Arial"/>
      <family val="2"/>
    </font>
  </fonts>
  <fills count="1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indexed="4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64"/>
      </top>
      <bottom/>
      <diagonal/>
    </border>
    <border>
      <left/>
      <right/>
      <top/>
      <bottom style="thick">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2">
    <xf numFmtId="0" fontId="0" fillId="0" borderId="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5" fillId="0" borderId="0" applyNumberFormat="0" applyFill="0" applyBorder="0" applyAlignment="0" applyProtection="0">
      <alignment vertical="top"/>
      <protection locked="0"/>
    </xf>
    <xf numFmtId="0" fontId="13" fillId="0" borderId="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2" fillId="0" borderId="0" applyNumberFormat="0" applyFill="0" applyBorder="0" applyAlignment="0" applyProtection="0"/>
    <xf numFmtId="0" fontId="1" fillId="0" borderId="0"/>
    <xf numFmtId="44" fontId="1" fillId="0" borderId="0" applyFont="0" applyFill="0" applyBorder="0" applyAlignment="0" applyProtection="0"/>
  </cellStyleXfs>
  <cellXfs count="205">
    <xf numFmtId="0" fontId="0" fillId="0" borderId="0" xfId="0"/>
    <xf numFmtId="0" fontId="2" fillId="0" borderId="0" xfId="0" applyFont="1"/>
    <xf numFmtId="0" fontId="3" fillId="0" borderId="0" xfId="0" applyFont="1"/>
    <xf numFmtId="0" fontId="3" fillId="0" borderId="0" xfId="0" applyFont="1" applyAlignment="1">
      <alignment horizontal="left"/>
    </xf>
    <xf numFmtId="0" fontId="5" fillId="0" borderId="0" xfId="0" applyFont="1" applyAlignment="1">
      <alignment wrapText="1"/>
    </xf>
    <xf numFmtId="0" fontId="5" fillId="0" borderId="0" xfId="0" applyFont="1"/>
    <xf numFmtId="0" fontId="6" fillId="0" borderId="0" xfId="0" applyFont="1"/>
    <xf numFmtId="0" fontId="7" fillId="0" borderId="0" xfId="0" applyFont="1" applyAlignment="1">
      <alignment horizontal="center"/>
    </xf>
    <xf numFmtId="0" fontId="7" fillId="0" borderId="0" xfId="0" applyFont="1"/>
    <xf numFmtId="0" fontId="8" fillId="0" borderId="0" xfId="0" applyFont="1" applyAlignment="1">
      <alignment horizontal="left"/>
    </xf>
    <xf numFmtId="0" fontId="7" fillId="0" borderId="0" xfId="0" applyFont="1" applyAlignment="1">
      <alignment horizontal="left"/>
    </xf>
    <xf numFmtId="0" fontId="9" fillId="0" borderId="0" xfId="0" applyFont="1" applyAlignment="1">
      <alignment horizontal="left"/>
    </xf>
    <xf numFmtId="0" fontId="7" fillId="0" borderId="0" xfId="0" quotePrefix="1" applyFont="1" applyAlignment="1">
      <alignment horizontal="center"/>
    </xf>
    <xf numFmtId="0" fontId="10" fillId="0" borderId="0" xfId="0" applyFont="1"/>
    <xf numFmtId="0" fontId="11" fillId="0" borderId="0" xfId="0" applyFont="1"/>
    <xf numFmtId="0" fontId="7" fillId="0" borderId="0" xfId="0" applyFont="1" applyAlignment="1">
      <alignment vertical="top"/>
    </xf>
    <xf numFmtId="16" fontId="7" fillId="0" borderId="0" xfId="0" quotePrefix="1" applyNumberFormat="1" applyFont="1" applyAlignment="1">
      <alignment horizontal="center"/>
    </xf>
    <xf numFmtId="0" fontId="4" fillId="0" borderId="0" xfId="0" applyFont="1" applyAlignment="1">
      <alignment horizontal="center"/>
    </xf>
    <xf numFmtId="0" fontId="4" fillId="0" borderId="0" xfId="0" applyFont="1" applyAlignment="1">
      <alignment wrapText="1"/>
    </xf>
    <xf numFmtId="0" fontId="3" fillId="0" borderId="0" xfId="0" quotePrefix="1" applyFont="1" applyAlignment="1">
      <alignment wrapText="1"/>
    </xf>
    <xf numFmtId="0" fontId="3" fillId="0" borderId="0" xfId="0" applyFont="1" applyAlignment="1">
      <alignment wrapText="1"/>
    </xf>
    <xf numFmtId="0" fontId="13" fillId="0" borderId="0" xfId="5"/>
    <xf numFmtId="0" fontId="16" fillId="2" borderId="0" xfId="5" applyFont="1" applyFill="1"/>
    <xf numFmtId="0" fontId="13" fillId="0" borderId="0" xfId="5" applyAlignment="1">
      <alignment wrapText="1"/>
    </xf>
    <xf numFmtId="0" fontId="8" fillId="0" borderId="2" xfId="5" applyFont="1" applyBorder="1"/>
    <xf numFmtId="0" fontId="7" fillId="0" borderId="2" xfId="0" applyFont="1" applyBorder="1"/>
    <xf numFmtId="0" fontId="8" fillId="0" borderId="3" xfId="5" applyFont="1" applyBorder="1" applyAlignment="1">
      <alignment horizontal="left"/>
    </xf>
    <xf numFmtId="0" fontId="13" fillId="0" borderId="2" xfId="5" applyBorder="1"/>
    <xf numFmtId="0" fontId="8" fillId="0" borderId="3" xfId="5" applyFont="1" applyBorder="1"/>
    <xf numFmtId="0" fontId="13" fillId="0" borderId="4" xfId="5" applyBorder="1"/>
    <xf numFmtId="0" fontId="7" fillId="0" borderId="4" xfId="0" applyFont="1" applyBorder="1"/>
    <xf numFmtId="0" fontId="19" fillId="0" borderId="0" xfId="5" applyFont="1" applyAlignment="1">
      <alignment wrapText="1"/>
    </xf>
    <xf numFmtId="0" fontId="21" fillId="0" borderId="0" xfId="0" applyFont="1"/>
    <xf numFmtId="0" fontId="22" fillId="0" borderId="0" xfId="0" applyFont="1" applyAlignment="1">
      <alignment horizontal="center"/>
    </xf>
    <xf numFmtId="0" fontId="23" fillId="0" borderId="0" xfId="0" applyFont="1" applyAlignment="1">
      <alignment horizontal="center"/>
    </xf>
    <xf numFmtId="0" fontId="3" fillId="4" borderId="0" xfId="0" applyFont="1" applyFill="1"/>
    <xf numFmtId="0" fontId="18" fillId="0" borderId="0" xfId="0" applyFont="1" applyAlignment="1">
      <alignment wrapText="1"/>
    </xf>
    <xf numFmtId="0" fontId="1" fillId="0" borderId="0" xfId="0" applyFont="1"/>
    <xf numFmtId="0" fontId="3" fillId="5" borderId="1" xfId="0" applyFont="1" applyFill="1" applyBorder="1"/>
    <xf numFmtId="0" fontId="3" fillId="0" borderId="1" xfId="0" applyFont="1" applyBorder="1" applyAlignment="1">
      <alignment horizontal="left" indent="1"/>
    </xf>
    <xf numFmtId="0" fontId="3" fillId="0" borderId="1" xfId="0" applyFont="1" applyBorder="1"/>
    <xf numFmtId="0" fontId="3" fillId="0" borderId="6" xfId="0" applyFont="1" applyBorder="1" applyAlignment="1">
      <alignment horizontal="left" indent="1"/>
    </xf>
    <xf numFmtId="0" fontId="3" fillId="0" borderId="7" xfId="0" applyFont="1" applyBorder="1" applyAlignment="1">
      <alignment horizontal="left" indent="2"/>
    </xf>
    <xf numFmtId="0" fontId="3" fillId="0" borderId="8" xfId="0" applyFont="1" applyBorder="1" applyAlignment="1">
      <alignment horizontal="left" indent="2"/>
    </xf>
    <xf numFmtId="0" fontId="3" fillId="0" borderId="0" xfId="0" applyFont="1" applyAlignment="1">
      <alignment horizontal="left" indent="1"/>
    </xf>
    <xf numFmtId="0" fontId="3" fillId="5" borderId="6" xfId="0" applyFont="1" applyFill="1" applyBorder="1"/>
    <xf numFmtId="0" fontId="3" fillId="0" borderId="1" xfId="0" applyFont="1" applyBorder="1" applyAlignment="1">
      <alignment horizontal="left"/>
    </xf>
    <xf numFmtId="0" fontId="24" fillId="0" borderId="0" xfId="0" applyFont="1" applyAlignment="1">
      <alignment horizontal="center"/>
    </xf>
    <xf numFmtId="0" fontId="24" fillId="0" borderId="0" xfId="0" applyFont="1"/>
    <xf numFmtId="0" fontId="25" fillId="0" borderId="0" xfId="0" applyFont="1"/>
    <xf numFmtId="0" fontId="26" fillId="5" borderId="0" xfId="0" applyFont="1" applyFill="1"/>
    <xf numFmtId="0" fontId="24" fillId="5" borderId="0" xfId="0" applyFont="1" applyFill="1"/>
    <xf numFmtId="0" fontId="27" fillId="7" borderId="0" xfId="0" applyFont="1" applyFill="1"/>
    <xf numFmtId="0" fontId="24" fillId="7" borderId="0" xfId="0" applyFont="1" applyFill="1"/>
    <xf numFmtId="0" fontId="28" fillId="0" borderId="1" xfId="0" applyFont="1" applyBorder="1" applyAlignment="1">
      <alignment horizontal="center"/>
    </xf>
    <xf numFmtId="0" fontId="29" fillId="0" borderId="1" xfId="0" applyFont="1" applyBorder="1" applyAlignment="1">
      <alignment horizontal="left" vertical="center" wrapText="1"/>
    </xf>
    <xf numFmtId="0" fontId="29" fillId="0" borderId="1" xfId="0" applyFont="1" applyBorder="1"/>
    <xf numFmtId="0" fontId="27" fillId="8" borderId="0" xfId="0" applyFont="1" applyFill="1"/>
    <xf numFmtId="0" fontId="24" fillId="8" borderId="0" xfId="0" applyFont="1" applyFill="1"/>
    <xf numFmtId="0" fontId="29" fillId="0" borderId="1" xfId="0" applyFont="1" applyBorder="1" applyAlignment="1">
      <alignment horizontal="left" vertical="center"/>
    </xf>
    <xf numFmtId="0" fontId="27" fillId="9" borderId="0" xfId="0" applyFont="1" applyFill="1"/>
    <xf numFmtId="0" fontId="24" fillId="9" borderId="0" xfId="0" applyFont="1" applyFill="1"/>
    <xf numFmtId="0" fontId="24" fillId="0" borderId="0" xfId="0" applyFont="1" applyAlignment="1">
      <alignment vertical="center"/>
    </xf>
    <xf numFmtId="0" fontId="29" fillId="0" borderId="0" xfId="0" applyFont="1" applyAlignment="1">
      <alignment vertical="center"/>
    </xf>
    <xf numFmtId="0" fontId="19" fillId="0" borderId="0" xfId="0" applyFont="1" applyAlignment="1">
      <alignment wrapText="1"/>
    </xf>
    <xf numFmtId="0" fontId="17" fillId="0" borderId="0" xfId="0" applyFont="1" applyAlignment="1">
      <alignment wrapText="1"/>
    </xf>
    <xf numFmtId="0" fontId="6" fillId="0" borderId="0" xfId="0" quotePrefix="1" applyFont="1" applyAlignment="1">
      <alignment wrapText="1"/>
    </xf>
    <xf numFmtId="0" fontId="6" fillId="9" borderId="0" xfId="0" applyFont="1" applyFill="1" applyAlignment="1">
      <alignment wrapText="1"/>
    </xf>
    <xf numFmtId="0" fontId="31" fillId="3" borderId="0" xfId="0" applyFont="1" applyFill="1" applyAlignment="1">
      <alignment wrapText="1"/>
    </xf>
    <xf numFmtId="0" fontId="1" fillId="3" borderId="0" xfId="0" applyFont="1" applyFill="1" applyAlignment="1">
      <alignment wrapText="1"/>
    </xf>
    <xf numFmtId="0" fontId="4" fillId="0" borderId="0" xfId="0" applyFont="1" applyAlignment="1">
      <alignment horizontal="left"/>
    </xf>
    <xf numFmtId="0" fontId="32" fillId="0" borderId="0" xfId="9"/>
    <xf numFmtId="0" fontId="4" fillId="0" borderId="0" xfId="0" quotePrefix="1" applyFont="1" applyAlignment="1">
      <alignment horizontal="left"/>
    </xf>
    <xf numFmtId="0" fontId="33" fillId="10" borderId="0" xfId="10" applyFont="1" applyFill="1" applyAlignment="1">
      <alignment horizontal="center"/>
    </xf>
    <xf numFmtId="0" fontId="34" fillId="10" borderId="0" xfId="10" applyFont="1" applyFill="1" applyAlignment="1">
      <alignment horizontal="center"/>
    </xf>
    <xf numFmtId="44" fontId="34" fillId="10" borderId="0" xfId="11" applyFont="1" applyFill="1"/>
    <xf numFmtId="0" fontId="34" fillId="0" borderId="0" xfId="10" applyFont="1"/>
    <xf numFmtId="0" fontId="34" fillId="11" borderId="0" xfId="10" applyFont="1" applyFill="1"/>
    <xf numFmtId="0" fontId="34" fillId="11" borderId="0" xfId="10" applyFont="1" applyFill="1" applyAlignment="1">
      <alignment horizontal="center"/>
    </xf>
    <xf numFmtId="44" fontId="34" fillId="11" borderId="0" xfId="11" applyFont="1" applyFill="1"/>
    <xf numFmtId="0" fontId="33" fillId="12" borderId="0" xfId="10" applyFont="1" applyFill="1" applyAlignment="1">
      <alignment horizontal="right" vertical="center"/>
    </xf>
    <xf numFmtId="164" fontId="33" fillId="12" borderId="9" xfId="11" applyNumberFormat="1" applyFont="1" applyFill="1" applyBorder="1" applyAlignment="1" applyProtection="1">
      <alignment horizontal="center" vertical="center"/>
    </xf>
    <xf numFmtId="0" fontId="33" fillId="11" borderId="10" xfId="10" applyFont="1" applyFill="1" applyBorder="1"/>
    <xf numFmtId="0" fontId="33" fillId="11" borderId="0" xfId="10" applyFont="1" applyFill="1" applyAlignment="1">
      <alignment horizontal="right" vertical="center"/>
    </xf>
    <xf numFmtId="14" fontId="34" fillId="13" borderId="9" xfId="11" applyNumberFormat="1" applyFont="1" applyFill="1" applyBorder="1" applyAlignment="1" applyProtection="1">
      <alignment horizontal="center" vertical="center"/>
      <protection locked="0"/>
    </xf>
    <xf numFmtId="0" fontId="33" fillId="10" borderId="0" xfId="10" applyFont="1" applyFill="1" applyAlignment="1">
      <alignment horizontal="right" vertical="center"/>
    </xf>
    <xf numFmtId="0" fontId="34" fillId="12" borderId="0" xfId="10" applyFont="1" applyFill="1" applyAlignment="1">
      <alignment vertical="center"/>
    </xf>
    <xf numFmtId="0" fontId="33" fillId="0" borderId="0" xfId="10" applyFont="1" applyAlignment="1">
      <alignment horizontal="center" vertical="center"/>
    </xf>
    <xf numFmtId="0" fontId="34" fillId="11" borderId="0" xfId="10" applyFont="1" applyFill="1" applyAlignment="1">
      <alignment vertical="center"/>
    </xf>
    <xf numFmtId="0" fontId="34" fillId="11" borderId="0" xfId="10" applyFont="1" applyFill="1" applyAlignment="1">
      <alignment horizontal="center" vertical="center"/>
    </xf>
    <xf numFmtId="0" fontId="33" fillId="11" borderId="0" xfId="10" applyFont="1" applyFill="1" applyAlignment="1">
      <alignment horizontal="center" vertical="center"/>
    </xf>
    <xf numFmtId="0" fontId="34" fillId="0" borderId="0" xfId="10" applyFont="1" applyAlignment="1">
      <alignment vertical="center"/>
    </xf>
    <xf numFmtId="0" fontId="33" fillId="12" borderId="9" xfId="10" applyFont="1" applyFill="1" applyBorder="1" applyAlignment="1">
      <alignment horizontal="center" vertical="center"/>
    </xf>
    <xf numFmtId="0" fontId="34" fillId="13" borderId="9" xfId="10" applyFont="1" applyFill="1" applyBorder="1" applyAlignment="1" applyProtection="1">
      <alignment horizontal="center" vertical="center"/>
      <protection locked="0"/>
    </xf>
    <xf numFmtId="16" fontId="34" fillId="0" borderId="0" xfId="10" applyNumberFormat="1" applyFont="1" applyAlignment="1">
      <alignment vertical="center"/>
    </xf>
    <xf numFmtId="0" fontId="34" fillId="11" borderId="0" xfId="10" applyFont="1" applyFill="1" applyAlignment="1">
      <alignment horizontal="right" vertical="center"/>
    </xf>
    <xf numFmtId="0" fontId="33" fillId="12" borderId="0" xfId="10" applyFont="1" applyFill="1" applyAlignment="1">
      <alignment horizontal="center" vertical="center"/>
    </xf>
    <xf numFmtId="0" fontId="34" fillId="12" borderId="0" xfId="10" applyFont="1" applyFill="1" applyAlignment="1">
      <alignment horizontal="center" vertical="center"/>
    </xf>
    <xf numFmtId="0" fontId="35" fillId="12" borderId="0" xfId="10" applyFont="1" applyFill="1" applyAlignment="1">
      <alignment horizontal="right" vertical="center"/>
    </xf>
    <xf numFmtId="0" fontId="34" fillId="11" borderId="0" xfId="10" applyFont="1" applyFill="1" applyAlignment="1">
      <alignment horizontal="left" vertical="center"/>
    </xf>
    <xf numFmtId="0" fontId="34" fillId="4" borderId="9" xfId="10" applyFont="1" applyFill="1" applyBorder="1" applyAlignment="1" applyProtection="1">
      <alignment horizontal="center" vertical="center"/>
      <protection locked="0"/>
    </xf>
    <xf numFmtId="44" fontId="34" fillId="12" borderId="11" xfId="11" applyFont="1" applyFill="1" applyBorder="1" applyAlignment="1" applyProtection="1">
      <alignment horizontal="center" vertical="center"/>
    </xf>
    <xf numFmtId="0" fontId="34" fillId="12" borderId="11" xfId="10" applyFont="1" applyFill="1" applyBorder="1" applyAlignment="1">
      <alignment horizontal="center" vertical="center"/>
    </xf>
    <xf numFmtId="44" fontId="34" fillId="12" borderId="11" xfId="11" applyFont="1" applyFill="1" applyBorder="1" applyAlignment="1" applyProtection="1">
      <alignment vertical="center"/>
    </xf>
    <xf numFmtId="0" fontId="34" fillId="0" borderId="11" xfId="10" applyFont="1" applyBorder="1" applyAlignment="1">
      <alignment vertical="center"/>
    </xf>
    <xf numFmtId="0" fontId="33" fillId="11" borderId="11" xfId="10" applyFont="1" applyFill="1" applyBorder="1" applyAlignment="1">
      <alignment vertical="center"/>
    </xf>
    <xf numFmtId="0" fontId="34" fillId="11" borderId="11" xfId="10" applyFont="1" applyFill="1" applyBorder="1" applyAlignment="1">
      <alignment horizontal="center" vertical="center"/>
    </xf>
    <xf numFmtId="0" fontId="34" fillId="11" borderId="11" xfId="10" applyFont="1" applyFill="1" applyBorder="1" applyAlignment="1">
      <alignment vertical="center"/>
    </xf>
    <xf numFmtId="44" fontId="34" fillId="11" borderId="11" xfId="11" applyFont="1" applyFill="1" applyBorder="1" applyAlignment="1" applyProtection="1">
      <alignment horizontal="center" vertical="center"/>
    </xf>
    <xf numFmtId="44" fontId="34" fillId="11" borderId="11" xfId="11" applyFont="1" applyFill="1" applyBorder="1" applyAlignment="1" applyProtection="1">
      <alignment vertical="center"/>
    </xf>
    <xf numFmtId="0" fontId="22" fillId="12" borderId="9" xfId="10" applyFont="1" applyFill="1" applyBorder="1" applyAlignment="1">
      <alignment horizontal="center" vertical="center"/>
    </xf>
    <xf numFmtId="44" fontId="33" fillId="12" borderId="9" xfId="11" applyFont="1" applyFill="1" applyBorder="1" applyAlignment="1" applyProtection="1">
      <alignment horizontal="center" vertical="center"/>
    </xf>
    <xf numFmtId="0" fontId="23" fillId="11" borderId="10" xfId="10" applyFont="1" applyFill="1" applyBorder="1" applyAlignment="1">
      <alignment vertical="center"/>
    </xf>
    <xf numFmtId="0" fontId="33" fillId="11" borderId="9" xfId="10" applyFont="1" applyFill="1" applyBorder="1" applyAlignment="1">
      <alignment horizontal="center" vertical="center"/>
    </xf>
    <xf numFmtId="0" fontId="22" fillId="11" borderId="9" xfId="10" applyFont="1" applyFill="1" applyBorder="1" applyAlignment="1">
      <alignment horizontal="center" vertical="center"/>
    </xf>
    <xf numFmtId="44" fontId="33" fillId="11" borderId="9" xfId="11" applyFont="1" applyFill="1" applyBorder="1" applyAlignment="1" applyProtection="1">
      <alignment horizontal="center" vertical="center"/>
    </xf>
    <xf numFmtId="44" fontId="33" fillId="12" borderId="0" xfId="11" applyFont="1" applyFill="1" applyBorder="1" applyAlignment="1" applyProtection="1">
      <alignment horizontal="center" vertical="center"/>
    </xf>
    <xf numFmtId="0" fontId="23" fillId="11" borderId="0" xfId="10" applyFont="1" applyFill="1" applyAlignment="1">
      <alignment vertical="center"/>
    </xf>
    <xf numFmtId="44" fontId="33" fillId="11" borderId="0" xfId="11" applyFont="1" applyFill="1" applyBorder="1" applyAlignment="1" applyProtection="1">
      <alignment horizontal="center" vertical="center"/>
    </xf>
    <xf numFmtId="0" fontId="33" fillId="11" borderId="0" xfId="10" applyFont="1" applyFill="1" applyAlignment="1">
      <alignment vertical="center"/>
    </xf>
    <xf numFmtId="44" fontId="34" fillId="12" borderId="4" xfId="11" applyFont="1" applyFill="1" applyBorder="1" applyAlignment="1" applyProtection="1">
      <alignment horizontal="center" vertical="center"/>
    </xf>
    <xf numFmtId="0" fontId="34" fillId="12" borderId="4" xfId="10" applyFont="1" applyFill="1" applyBorder="1" applyAlignment="1">
      <alignment horizontal="center" vertical="center"/>
    </xf>
    <xf numFmtId="44" fontId="34" fillId="12" borderId="4" xfId="11" applyFont="1" applyFill="1" applyBorder="1" applyAlignment="1" applyProtection="1">
      <alignment vertical="center"/>
    </xf>
    <xf numFmtId="0" fontId="34" fillId="11" borderId="4" xfId="10" applyFont="1" applyFill="1" applyBorder="1" applyAlignment="1">
      <alignment vertical="center"/>
    </xf>
    <xf numFmtId="44" fontId="34" fillId="11" borderId="9" xfId="11" applyFont="1" applyFill="1" applyBorder="1" applyAlignment="1" applyProtection="1">
      <alignment horizontal="left" vertical="center"/>
    </xf>
    <xf numFmtId="1" fontId="34" fillId="11" borderId="9" xfId="11" applyNumberFormat="1" applyFont="1" applyFill="1" applyBorder="1" applyAlignment="1" applyProtection="1">
      <alignment horizontal="center" vertical="center"/>
    </xf>
    <xf numFmtId="44" fontId="34" fillId="12" borderId="0" xfId="11" applyFont="1" applyFill="1" applyBorder="1" applyAlignment="1" applyProtection="1">
      <alignment horizontal="center" vertical="center"/>
    </xf>
    <xf numFmtId="44" fontId="34" fillId="12" borderId="0" xfId="11" applyFont="1" applyFill="1" applyBorder="1" applyAlignment="1" applyProtection="1">
      <alignment vertical="center"/>
    </xf>
    <xf numFmtId="44" fontId="34" fillId="11" borderId="0" xfId="11" applyFont="1" applyFill="1" applyBorder="1" applyAlignment="1" applyProtection="1">
      <alignment horizontal="center" vertical="center"/>
    </xf>
    <xf numFmtId="1" fontId="34" fillId="11" borderId="0" xfId="10" applyNumberFormat="1" applyFont="1" applyFill="1" applyAlignment="1">
      <alignment horizontal="center" vertical="center"/>
    </xf>
    <xf numFmtId="44" fontId="34" fillId="12" borderId="9" xfId="11" applyFont="1" applyFill="1" applyBorder="1" applyAlignment="1" applyProtection="1">
      <alignment horizontal="center" vertical="center"/>
    </xf>
    <xf numFmtId="0" fontId="34" fillId="12" borderId="9" xfId="10" applyFont="1" applyFill="1" applyBorder="1" applyAlignment="1">
      <alignment horizontal="center" vertical="center"/>
    </xf>
    <xf numFmtId="44" fontId="34" fillId="12" borderId="9" xfId="11" applyFont="1" applyFill="1" applyBorder="1" applyAlignment="1" applyProtection="1">
      <alignment vertical="center"/>
    </xf>
    <xf numFmtId="44" fontId="34" fillId="11" borderId="0" xfId="11" applyFont="1" applyFill="1" applyBorder="1" applyAlignment="1" applyProtection="1">
      <alignment horizontal="left" vertical="center"/>
    </xf>
    <xf numFmtId="44" fontId="34" fillId="11" borderId="9" xfId="11" applyFont="1" applyFill="1" applyBorder="1" applyAlignment="1" applyProtection="1">
      <alignment horizontal="center" vertical="center"/>
    </xf>
    <xf numFmtId="1" fontId="34" fillId="11" borderId="9" xfId="10" applyNumberFormat="1" applyFont="1" applyFill="1" applyBorder="1" applyAlignment="1">
      <alignment horizontal="center" vertical="center"/>
    </xf>
    <xf numFmtId="44" fontId="34" fillId="11" borderId="9" xfId="11" applyFont="1" applyFill="1" applyBorder="1" applyAlignment="1" applyProtection="1">
      <alignment vertical="center"/>
    </xf>
    <xf numFmtId="0" fontId="36" fillId="11" borderId="0" xfId="10" applyFont="1" applyFill="1" applyAlignment="1">
      <alignment vertical="center"/>
    </xf>
    <xf numFmtId="44" fontId="34" fillId="11" borderId="4" xfId="11" applyFont="1" applyFill="1" applyBorder="1" applyAlignment="1" applyProtection="1">
      <alignment horizontal="center" vertical="center"/>
    </xf>
    <xf numFmtId="1" fontId="34" fillId="11" borderId="4" xfId="10" applyNumberFormat="1" applyFont="1" applyFill="1" applyBorder="1" applyAlignment="1">
      <alignment horizontal="center" vertical="center"/>
    </xf>
    <xf numFmtId="44" fontId="34" fillId="11" borderId="4" xfId="11" applyFont="1" applyFill="1" applyBorder="1" applyAlignment="1" applyProtection="1">
      <alignment vertical="center"/>
    </xf>
    <xf numFmtId="0" fontId="34" fillId="11" borderId="12" xfId="10" applyFont="1" applyFill="1" applyBorder="1" applyAlignment="1">
      <alignment vertical="center"/>
    </xf>
    <xf numFmtId="44" fontId="34" fillId="11" borderId="0" xfId="11" applyFont="1" applyFill="1" applyBorder="1" applyAlignment="1" applyProtection="1">
      <alignment vertical="center"/>
    </xf>
    <xf numFmtId="44" fontId="34" fillId="11" borderId="9" xfId="10" applyNumberFormat="1" applyFont="1" applyFill="1" applyBorder="1" applyAlignment="1">
      <alignment vertical="center"/>
    </xf>
    <xf numFmtId="0" fontId="34" fillId="11" borderId="9" xfId="10" applyFont="1" applyFill="1" applyBorder="1" applyAlignment="1">
      <alignment vertical="center"/>
    </xf>
    <xf numFmtId="44" fontId="34" fillId="11" borderId="9" xfId="11" applyFont="1" applyFill="1" applyBorder="1" applyAlignment="1" applyProtection="1">
      <alignment horizontal="left" vertical="center"/>
      <protection locked="0"/>
    </xf>
    <xf numFmtId="44" fontId="34" fillId="11" borderId="4" xfId="11" applyFont="1" applyFill="1" applyBorder="1" applyAlignment="1" applyProtection="1">
      <alignment horizontal="left" vertical="center"/>
    </xf>
    <xf numFmtId="0" fontId="34" fillId="11" borderId="0" xfId="10" applyFont="1" applyFill="1" applyAlignment="1">
      <alignment horizontal="left" vertical="center" indent="1"/>
    </xf>
    <xf numFmtId="0" fontId="34" fillId="0" borderId="0" xfId="10" applyFont="1" applyAlignment="1">
      <alignment horizontal="center" vertical="center"/>
    </xf>
    <xf numFmtId="44" fontId="34" fillId="11" borderId="4" xfId="11" applyFont="1" applyFill="1" applyBorder="1" applyAlignment="1" applyProtection="1">
      <alignment horizontal="left" vertical="center"/>
      <protection locked="0"/>
    </xf>
    <xf numFmtId="1" fontId="34" fillId="11" borderId="0" xfId="11" applyNumberFormat="1" applyFont="1" applyFill="1" applyBorder="1" applyAlignment="1" applyProtection="1">
      <alignment horizontal="center" vertical="center"/>
    </xf>
    <xf numFmtId="44" fontId="34" fillId="11" borderId="9" xfId="11" applyFont="1" applyFill="1" applyBorder="1" applyAlignment="1" applyProtection="1">
      <alignment horizontal="center" vertical="center"/>
      <protection locked="0"/>
    </xf>
    <xf numFmtId="1" fontId="34" fillId="11" borderId="9" xfId="10" applyNumberFormat="1" applyFont="1" applyFill="1" applyBorder="1" applyAlignment="1" applyProtection="1">
      <alignment horizontal="center" vertical="center"/>
      <protection locked="0"/>
    </xf>
    <xf numFmtId="1" fontId="34" fillId="11" borderId="4" xfId="11" applyNumberFormat="1" applyFont="1" applyFill="1" applyBorder="1" applyAlignment="1" applyProtection="1">
      <alignment horizontal="center" vertical="center"/>
    </xf>
    <xf numFmtId="44" fontId="34" fillId="12" borderId="5" xfId="11" applyFont="1" applyFill="1" applyBorder="1" applyAlignment="1" applyProtection="1">
      <alignment vertical="center"/>
    </xf>
    <xf numFmtId="0" fontId="33" fillId="0" borderId="0" xfId="10" applyFont="1" applyAlignment="1">
      <alignment vertical="center"/>
    </xf>
    <xf numFmtId="1" fontId="33" fillId="11" borderId="0" xfId="10" applyNumberFormat="1" applyFont="1" applyFill="1" applyAlignment="1">
      <alignment horizontal="center" vertical="center"/>
    </xf>
    <xf numFmtId="44" fontId="34" fillId="12" borderId="13" xfId="11" applyFont="1" applyFill="1" applyBorder="1" applyAlignment="1" applyProtection="1">
      <alignment vertical="center"/>
    </xf>
    <xf numFmtId="0" fontId="34" fillId="11" borderId="9" xfId="10" applyFont="1" applyFill="1" applyBorder="1" applyAlignment="1">
      <alignment horizontal="center" vertical="center"/>
    </xf>
    <xf numFmtId="44" fontId="34" fillId="11" borderId="9" xfId="10" applyNumberFormat="1" applyFont="1" applyFill="1" applyBorder="1" applyAlignment="1">
      <alignment horizontal="center" vertical="center"/>
    </xf>
    <xf numFmtId="44" fontId="34" fillId="11" borderId="5" xfId="11" applyFont="1" applyFill="1" applyBorder="1" applyAlignment="1" applyProtection="1">
      <alignment horizontal="left" vertical="center"/>
      <protection locked="0"/>
    </xf>
    <xf numFmtId="44" fontId="34" fillId="11" borderId="5" xfId="11" applyFont="1" applyFill="1" applyBorder="1" applyAlignment="1" applyProtection="1">
      <alignment horizontal="center" vertical="center"/>
    </xf>
    <xf numFmtId="0" fontId="34" fillId="11" borderId="5" xfId="10" applyFont="1" applyFill="1" applyBorder="1" applyAlignment="1">
      <alignment horizontal="center" vertical="center"/>
    </xf>
    <xf numFmtId="44" fontId="34" fillId="11" borderId="5" xfId="11" applyFont="1" applyFill="1" applyBorder="1" applyAlignment="1" applyProtection="1">
      <alignment vertical="center"/>
    </xf>
    <xf numFmtId="44" fontId="37" fillId="12" borderId="0" xfId="11" applyFont="1" applyFill="1" applyBorder="1" applyAlignment="1" applyProtection="1"/>
    <xf numFmtId="44" fontId="34" fillId="12" borderId="0" xfId="11" applyFont="1" applyFill="1" applyBorder="1" applyAlignment="1" applyProtection="1"/>
    <xf numFmtId="9" fontId="34" fillId="12" borderId="9" xfId="10" applyNumberFormat="1" applyFont="1" applyFill="1" applyBorder="1" applyAlignment="1">
      <alignment horizontal="right"/>
    </xf>
    <xf numFmtId="9" fontId="34" fillId="12" borderId="0" xfId="10" applyNumberFormat="1" applyFont="1" applyFill="1" applyAlignment="1">
      <alignment horizontal="center"/>
    </xf>
    <xf numFmtId="0" fontId="33" fillId="11" borderId="0" xfId="10" applyFont="1" applyFill="1"/>
    <xf numFmtId="44" fontId="34" fillId="11" borderId="9" xfId="11" applyFont="1" applyFill="1" applyBorder="1" applyAlignment="1" applyProtection="1">
      <alignment horizontal="left"/>
    </xf>
    <xf numFmtId="165" fontId="34" fillId="4" borderId="9" xfId="11" applyNumberFormat="1" applyFont="1" applyFill="1" applyBorder="1" applyAlignment="1" applyProtection="1">
      <alignment horizontal="center"/>
      <protection locked="0"/>
    </xf>
    <xf numFmtId="0" fontId="33" fillId="12" borderId="0" xfId="10" applyFont="1" applyFill="1" applyAlignment="1">
      <alignment horizontal="right"/>
    </xf>
    <xf numFmtId="0" fontId="38" fillId="12" borderId="0" xfId="10" applyFont="1" applyFill="1" applyAlignment="1">
      <alignment horizontal="right" vertical="center"/>
    </xf>
    <xf numFmtId="0" fontId="39" fillId="11" borderId="0" xfId="10" applyFont="1" applyFill="1" applyAlignment="1">
      <alignment vertical="center"/>
    </xf>
    <xf numFmtId="0" fontId="39" fillId="11" borderId="0" xfId="10" applyFont="1" applyFill="1" applyAlignment="1">
      <alignment horizontal="center" vertical="center"/>
    </xf>
    <xf numFmtId="44" fontId="39" fillId="11" borderId="0" xfId="11" applyFont="1" applyFill="1" applyBorder="1" applyAlignment="1" applyProtection="1">
      <alignment vertical="center"/>
    </xf>
    <xf numFmtId="44" fontId="39" fillId="11" borderId="0" xfId="10" applyNumberFormat="1" applyFont="1" applyFill="1" applyAlignment="1">
      <alignment horizontal="center" vertical="center"/>
    </xf>
    <xf numFmtId="44" fontId="34" fillId="11" borderId="0" xfId="10" applyNumberFormat="1" applyFont="1" applyFill="1" applyAlignment="1">
      <alignment horizontal="center" vertical="center"/>
    </xf>
    <xf numFmtId="0" fontId="39" fillId="12" borderId="0" xfId="10" quotePrefix="1" applyFont="1" applyFill="1" applyAlignment="1">
      <alignment vertical="center"/>
    </xf>
    <xf numFmtId="0" fontId="39" fillId="12" borderId="9" xfId="10" applyFont="1" applyFill="1" applyBorder="1" applyAlignment="1">
      <alignment horizontal="center" vertical="center"/>
    </xf>
    <xf numFmtId="44" fontId="34" fillId="12" borderId="14" xfId="11" applyFont="1" applyFill="1" applyBorder="1" applyAlignment="1" applyProtection="1">
      <alignment vertical="center"/>
    </xf>
    <xf numFmtId="44" fontId="34" fillId="11" borderId="14" xfId="11" applyFont="1" applyFill="1" applyBorder="1" applyAlignment="1" applyProtection="1">
      <alignment horizontal="left" vertical="center"/>
    </xf>
    <xf numFmtId="44" fontId="39" fillId="11" borderId="0" xfId="11" applyFont="1" applyFill="1" applyBorder="1" applyAlignment="1" applyProtection="1">
      <alignment horizontal="left" vertical="center"/>
    </xf>
    <xf numFmtId="44" fontId="39" fillId="11" borderId="0" xfId="11" applyFont="1" applyFill="1" applyBorder="1" applyAlignment="1" applyProtection="1">
      <alignment horizontal="center" vertical="center"/>
    </xf>
    <xf numFmtId="44" fontId="34" fillId="0" borderId="0" xfId="11" applyFont="1" applyFill="1" applyBorder="1" applyAlignment="1" applyProtection="1">
      <alignment horizontal="center" vertical="center"/>
    </xf>
    <xf numFmtId="44" fontId="34" fillId="0" borderId="0" xfId="11" applyFont="1" applyFill="1" applyBorder="1" applyAlignment="1" applyProtection="1">
      <alignment vertical="center"/>
    </xf>
    <xf numFmtId="0" fontId="34" fillId="0" borderId="0" xfId="10" applyFont="1" applyAlignment="1">
      <alignment horizontal="center"/>
    </xf>
    <xf numFmtId="44" fontId="34" fillId="0" borderId="0" xfId="11" applyFont="1" applyFill="1"/>
    <xf numFmtId="0" fontId="1" fillId="0" borderId="0" xfId="5" applyFont="1" applyAlignment="1">
      <alignment wrapText="1"/>
    </xf>
    <xf numFmtId="0" fontId="1" fillId="0" borderId="0" xfId="0" applyFont="1" applyAlignment="1">
      <alignment wrapText="1"/>
    </xf>
    <xf numFmtId="0" fontId="6" fillId="0" borderId="0" xfId="0" applyFont="1" applyAlignment="1">
      <alignment wrapText="1"/>
    </xf>
    <xf numFmtId="0" fontId="7" fillId="0" borderId="1" xfId="5" applyFont="1" applyBorder="1" applyAlignment="1">
      <alignment horizontal="center"/>
    </xf>
    <xf numFmtId="0" fontId="20" fillId="0" borderId="0" xfId="0" applyFont="1" applyAlignment="1">
      <alignment horizontal="center" vertical="center"/>
    </xf>
    <xf numFmtId="0" fontId="40" fillId="6" borderId="0" xfId="0" applyFont="1" applyFill="1" applyAlignment="1">
      <alignment horizontal="center"/>
    </xf>
    <xf numFmtId="44" fontId="39" fillId="11" borderId="15" xfId="11" applyFont="1" applyFill="1" applyBorder="1" applyAlignment="1" applyProtection="1">
      <alignment horizontal="center" vertical="center" wrapText="1"/>
    </xf>
    <xf numFmtId="44" fontId="39" fillId="11" borderId="0" xfId="11" applyFont="1" applyFill="1" applyBorder="1" applyAlignment="1" applyProtection="1">
      <alignment horizontal="center" vertical="center" wrapText="1"/>
    </xf>
    <xf numFmtId="0" fontId="34" fillId="11" borderId="0" xfId="10" applyFont="1" applyFill="1" applyAlignment="1">
      <alignment horizontal="center" vertical="center"/>
    </xf>
    <xf numFmtId="0" fontId="34" fillId="11" borderId="4" xfId="10" applyFont="1" applyFill="1" applyBorder="1" applyAlignment="1" applyProtection="1">
      <alignment horizontal="left" vertical="center"/>
      <protection locked="0"/>
    </xf>
    <xf numFmtId="0" fontId="39" fillId="12" borderId="0" xfId="10" quotePrefix="1" applyFont="1" applyFill="1" applyAlignment="1">
      <alignment horizontal="center" vertical="center"/>
    </xf>
    <xf numFmtId="0" fontId="34" fillId="13" borderId="9" xfId="10" applyFont="1" applyFill="1" applyBorder="1" applyAlignment="1" applyProtection="1">
      <alignment horizontal="left" vertical="center"/>
      <protection locked="0"/>
    </xf>
    <xf numFmtId="0" fontId="34" fillId="11" borderId="11" xfId="10" applyFont="1" applyFill="1" applyBorder="1" applyAlignment="1">
      <alignment horizontal="center" vertical="center"/>
    </xf>
    <xf numFmtId="0" fontId="34" fillId="11" borderId="9" xfId="10" applyFont="1" applyFill="1" applyBorder="1" applyAlignment="1">
      <alignment horizontal="left" vertical="center"/>
    </xf>
    <xf numFmtId="0" fontId="34" fillId="11" borderId="4" xfId="10" applyFont="1" applyFill="1" applyBorder="1" applyAlignment="1">
      <alignment horizontal="left" vertical="center"/>
    </xf>
    <xf numFmtId="0" fontId="23" fillId="11" borderId="0" xfId="10" applyFont="1" applyFill="1" applyAlignment="1">
      <alignment horizontal="center" vertical="center"/>
    </xf>
    <xf numFmtId="0" fontId="34" fillId="11" borderId="10" xfId="10" applyFont="1" applyFill="1" applyBorder="1" applyAlignment="1">
      <alignment horizontal="center"/>
    </xf>
  </cellXfs>
  <cellStyles count="12">
    <cellStyle name="Currency 2" xfId="1" xr:uid="{00000000-0005-0000-0000-000001000000}"/>
    <cellStyle name="Currency 2 2" xfId="2" xr:uid="{00000000-0005-0000-0000-000002000000}"/>
    <cellStyle name="Currency 2 3" xfId="11" xr:uid="{F9903957-0F1A-4935-87CE-08CC8DC297D4}"/>
    <cellStyle name="Currency 3" xfId="3" xr:uid="{00000000-0005-0000-0000-000003000000}"/>
    <cellStyle name="Hyperlink" xfId="9" builtinId="8"/>
    <cellStyle name="Hyperlink 2" xfId="4" xr:uid="{00000000-0005-0000-0000-000005000000}"/>
    <cellStyle name="Normal" xfId="0" builtinId="0"/>
    <cellStyle name="Normal 2" xfId="5" xr:uid="{00000000-0005-0000-0000-000007000000}"/>
    <cellStyle name="Normal 2 2" xfId="10" xr:uid="{244734C3-D17E-494B-921E-8DD2E19540F6}"/>
    <cellStyle name="Percent 2" xfId="6" xr:uid="{00000000-0005-0000-0000-000008000000}"/>
    <cellStyle name="Percent 2 2" xfId="7" xr:uid="{00000000-0005-0000-0000-000009000000}"/>
    <cellStyle name="Percent 3" xfId="8" xr:uid="{00000000-0005-0000-0000-00000A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couting.org/training/youth/venturing-orient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7"/>
  <sheetViews>
    <sheetView tabSelected="1" zoomScaleNormal="100" workbookViewId="0">
      <selection activeCell="I14" sqref="I14"/>
    </sheetView>
  </sheetViews>
  <sheetFormatPr defaultRowHeight="15" x14ac:dyDescent="0.2"/>
  <cols>
    <col min="1" max="1" width="82.42578125" style="4" customWidth="1"/>
    <col min="2" max="16384" width="9.140625" style="5"/>
  </cols>
  <sheetData>
    <row r="1" spans="1:1" x14ac:dyDescent="0.2">
      <c r="A1" s="20" t="s">
        <v>122</v>
      </c>
    </row>
    <row r="2" spans="1:1" ht="30" x14ac:dyDescent="0.2">
      <c r="A2" s="20" t="s">
        <v>123</v>
      </c>
    </row>
    <row r="3" spans="1:1" x14ac:dyDescent="0.2">
      <c r="A3" s="20"/>
    </row>
    <row r="4" spans="1:1" ht="15.75" x14ac:dyDescent="0.25">
      <c r="A4" s="18" t="s">
        <v>0</v>
      </c>
    </row>
    <row r="5" spans="1:1" x14ac:dyDescent="0.2">
      <c r="A5" s="19" t="s">
        <v>115</v>
      </c>
    </row>
    <row r="6" spans="1:1" ht="15" customHeight="1" x14ac:dyDescent="0.2">
      <c r="A6" s="19" t="s">
        <v>111</v>
      </c>
    </row>
    <row r="7" spans="1:1" x14ac:dyDescent="0.2">
      <c r="A7" s="19" t="s">
        <v>116</v>
      </c>
    </row>
    <row r="8" spans="1:1" x14ac:dyDescent="0.2">
      <c r="A8" s="19" t="s">
        <v>112</v>
      </c>
    </row>
    <row r="9" spans="1:1" x14ac:dyDescent="0.2">
      <c r="A9" s="19" t="s">
        <v>1</v>
      </c>
    </row>
    <row r="10" spans="1:1" x14ac:dyDescent="0.2">
      <c r="A10" s="2"/>
    </row>
    <row r="11" spans="1:1" x14ac:dyDescent="0.2">
      <c r="A11" s="19"/>
    </row>
    <row r="12" spans="1:1" ht="15.75" x14ac:dyDescent="0.25">
      <c r="A12" s="18" t="s">
        <v>2</v>
      </c>
    </row>
    <row r="13" spans="1:1" x14ac:dyDescent="0.2">
      <c r="A13" s="20"/>
    </row>
    <row r="14" spans="1:1" ht="90.75" x14ac:dyDescent="0.2">
      <c r="A14" s="18" t="s">
        <v>117</v>
      </c>
    </row>
    <row r="15" spans="1:1" x14ac:dyDescent="0.2">
      <c r="A15" s="20"/>
    </row>
    <row r="16" spans="1:1" ht="30.75" x14ac:dyDescent="0.2">
      <c r="A16" s="18" t="s">
        <v>118</v>
      </c>
    </row>
    <row r="17" spans="1:1" ht="15.75" x14ac:dyDescent="0.25">
      <c r="A17" s="18"/>
    </row>
    <row r="18" spans="1:1" ht="45.75" x14ac:dyDescent="0.2">
      <c r="A18" s="18" t="s">
        <v>113</v>
      </c>
    </row>
    <row r="19" spans="1:1" x14ac:dyDescent="0.2">
      <c r="A19" s="20"/>
    </row>
    <row r="20" spans="1:1" ht="60.75" x14ac:dyDescent="0.2">
      <c r="A20" s="18" t="s">
        <v>119</v>
      </c>
    </row>
    <row r="21" spans="1:1" x14ac:dyDescent="0.2">
      <c r="A21" s="20"/>
    </row>
    <row r="22" spans="1:1" ht="45.75" x14ac:dyDescent="0.2">
      <c r="A22" s="18" t="s">
        <v>120</v>
      </c>
    </row>
    <row r="23" spans="1:1" x14ac:dyDescent="0.2">
      <c r="A23" s="20"/>
    </row>
    <row r="24" spans="1:1" ht="90.75" x14ac:dyDescent="0.2">
      <c r="A24" s="18" t="s">
        <v>121</v>
      </c>
    </row>
    <row r="25" spans="1:1" x14ac:dyDescent="0.2">
      <c r="A25" s="20"/>
    </row>
    <row r="26" spans="1:1" ht="60.75" x14ac:dyDescent="0.2">
      <c r="A26" s="18" t="s">
        <v>114</v>
      </c>
    </row>
    <row r="77" spans="1:1" x14ac:dyDescent="0.2">
      <c r="A77" s="20" t="s">
        <v>241</v>
      </c>
    </row>
  </sheetData>
  <phoneticPr fontId="0" type="noConversion"/>
  <pageMargins left="0.75" right="0.75" top="1" bottom="1" header="0.5" footer="0.5"/>
  <pageSetup scale="9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7"/>
  <sheetViews>
    <sheetView zoomScale="70" zoomScaleNormal="70" workbookViewId="0">
      <selection activeCell="A66" sqref="A1:A66"/>
    </sheetView>
  </sheetViews>
  <sheetFormatPr defaultRowHeight="15" x14ac:dyDescent="0.2"/>
  <cols>
    <col min="1" max="1" width="111.85546875" style="2" bestFit="1" customWidth="1"/>
    <col min="2" max="16384" width="9.140625" style="2"/>
  </cols>
  <sheetData>
    <row r="1" spans="1:1" ht="15.75" x14ac:dyDescent="0.25">
      <c r="A1" s="1" t="s">
        <v>3</v>
      </c>
    </row>
    <row r="2" spans="1:1" x14ac:dyDescent="0.2">
      <c r="A2" s="2" t="s">
        <v>124</v>
      </c>
    </row>
    <row r="3" spans="1:1" x14ac:dyDescent="0.2">
      <c r="A3" s="2" t="s">
        <v>4</v>
      </c>
    </row>
    <row r="4" spans="1:1" x14ac:dyDescent="0.2">
      <c r="A4" s="2" t="s">
        <v>5</v>
      </c>
    </row>
    <row r="5" spans="1:1" x14ac:dyDescent="0.2">
      <c r="A5" s="2" t="s">
        <v>6</v>
      </c>
    </row>
    <row r="6" spans="1:1" x14ac:dyDescent="0.2">
      <c r="A6" s="2" t="s">
        <v>7</v>
      </c>
    </row>
    <row r="7" spans="1:1" x14ac:dyDescent="0.2">
      <c r="A7" s="2" t="s">
        <v>125</v>
      </c>
    </row>
    <row r="8" spans="1:1" ht="30" x14ac:dyDescent="0.2">
      <c r="A8" s="20" t="s">
        <v>126</v>
      </c>
    </row>
    <row r="10" spans="1:1" ht="15.75" x14ac:dyDescent="0.25">
      <c r="A10" s="1" t="s">
        <v>8</v>
      </c>
    </row>
    <row r="11" spans="1:1" x14ac:dyDescent="0.2">
      <c r="A11" s="2" t="s">
        <v>9</v>
      </c>
    </row>
    <row r="12" spans="1:1" x14ac:dyDescent="0.2">
      <c r="A12" s="2" t="s">
        <v>10</v>
      </c>
    </row>
    <row r="13" spans="1:1" x14ac:dyDescent="0.2">
      <c r="A13" s="2" t="s">
        <v>11</v>
      </c>
    </row>
    <row r="14" spans="1:1" x14ac:dyDescent="0.2">
      <c r="A14" s="2" t="s">
        <v>127</v>
      </c>
    </row>
    <row r="15" spans="1:1" x14ac:dyDescent="0.2">
      <c r="A15" s="2" t="s">
        <v>12</v>
      </c>
    </row>
    <row r="17" spans="1:1" ht="15.75" x14ac:dyDescent="0.25">
      <c r="A17" s="1" t="s">
        <v>13</v>
      </c>
    </row>
    <row r="18" spans="1:1" x14ac:dyDescent="0.2">
      <c r="A18" s="2" t="s">
        <v>14</v>
      </c>
    </row>
    <row r="19" spans="1:1" x14ac:dyDescent="0.2">
      <c r="A19" s="2" t="s">
        <v>15</v>
      </c>
    </row>
    <row r="20" spans="1:1" x14ac:dyDescent="0.2">
      <c r="A20" s="2" t="s">
        <v>16</v>
      </c>
    </row>
    <row r="21" spans="1:1" x14ac:dyDescent="0.2">
      <c r="A21" s="2" t="s">
        <v>17</v>
      </c>
    </row>
    <row r="22" spans="1:1" x14ac:dyDescent="0.2">
      <c r="A22" s="2" t="s">
        <v>18</v>
      </c>
    </row>
    <row r="23" spans="1:1" x14ac:dyDescent="0.2">
      <c r="A23" s="2" t="s">
        <v>19</v>
      </c>
    </row>
    <row r="24" spans="1:1" x14ac:dyDescent="0.2">
      <c r="A24" s="2" t="s">
        <v>20</v>
      </c>
    </row>
    <row r="25" spans="1:1" x14ac:dyDescent="0.2">
      <c r="A25" s="2" t="s">
        <v>21</v>
      </c>
    </row>
    <row r="26" spans="1:1" x14ac:dyDescent="0.2">
      <c r="A26" s="2" t="s">
        <v>22</v>
      </c>
    </row>
    <row r="27" spans="1:1" x14ac:dyDescent="0.2">
      <c r="A27" s="2" t="s">
        <v>23</v>
      </c>
    </row>
    <row r="28" spans="1:1" x14ac:dyDescent="0.2">
      <c r="A28" s="2" t="s">
        <v>128</v>
      </c>
    </row>
    <row r="29" spans="1:1" x14ac:dyDescent="0.2">
      <c r="A29" s="2" t="s">
        <v>24</v>
      </c>
    </row>
    <row r="30" spans="1:1" x14ac:dyDescent="0.2">
      <c r="A30" s="2" t="s">
        <v>25</v>
      </c>
    </row>
    <row r="31" spans="1:1" x14ac:dyDescent="0.2">
      <c r="A31" s="2" t="s">
        <v>26</v>
      </c>
    </row>
    <row r="34" spans="1:1" ht="15.75" x14ac:dyDescent="0.25">
      <c r="A34" s="1" t="s">
        <v>27</v>
      </c>
    </row>
    <row r="35" spans="1:1" x14ac:dyDescent="0.2">
      <c r="A35" s="2" t="s">
        <v>28</v>
      </c>
    </row>
    <row r="36" spans="1:1" x14ac:dyDescent="0.2">
      <c r="A36" s="2" t="s">
        <v>29</v>
      </c>
    </row>
    <row r="37" spans="1:1" x14ac:dyDescent="0.2">
      <c r="A37" s="2" t="s">
        <v>129</v>
      </c>
    </row>
    <row r="40" spans="1:1" ht="15.75" x14ac:dyDescent="0.25">
      <c r="A40" s="1" t="s">
        <v>30</v>
      </c>
    </row>
    <row r="41" spans="1:1" x14ac:dyDescent="0.2">
      <c r="A41" s="2" t="s">
        <v>130</v>
      </c>
    </row>
    <row r="42" spans="1:1" x14ac:dyDescent="0.2">
      <c r="A42" s="2" t="s">
        <v>31</v>
      </c>
    </row>
    <row r="43" spans="1:1" x14ac:dyDescent="0.2">
      <c r="A43" s="2" t="s">
        <v>32</v>
      </c>
    </row>
    <row r="44" spans="1:1" x14ac:dyDescent="0.2">
      <c r="A44" s="2" t="s">
        <v>33</v>
      </c>
    </row>
    <row r="45" spans="1:1" x14ac:dyDescent="0.2">
      <c r="A45" s="2" t="s">
        <v>131</v>
      </c>
    </row>
    <row r="46" spans="1:1" x14ac:dyDescent="0.2">
      <c r="A46" s="2" t="s">
        <v>34</v>
      </c>
    </row>
    <row r="47" spans="1:1" x14ac:dyDescent="0.2">
      <c r="A47" s="2" t="s">
        <v>35</v>
      </c>
    </row>
    <row r="48" spans="1:1" x14ac:dyDescent="0.2">
      <c r="A48" s="2" t="s">
        <v>36</v>
      </c>
    </row>
    <row r="51" spans="1:1" ht="15.75" x14ac:dyDescent="0.25">
      <c r="A51" s="1" t="s">
        <v>37</v>
      </c>
    </row>
    <row r="52" spans="1:1" x14ac:dyDescent="0.2">
      <c r="A52" s="2" t="s">
        <v>38</v>
      </c>
    </row>
    <row r="53" spans="1:1" x14ac:dyDescent="0.2">
      <c r="A53" s="2" t="s">
        <v>39</v>
      </c>
    </row>
    <row r="54" spans="1:1" x14ac:dyDescent="0.2">
      <c r="A54" s="2" t="s">
        <v>132</v>
      </c>
    </row>
    <row r="55" spans="1:1" x14ac:dyDescent="0.2">
      <c r="A55" s="2" t="s">
        <v>40</v>
      </c>
    </row>
    <row r="56" spans="1:1" x14ac:dyDescent="0.2">
      <c r="A56" s="2" t="s">
        <v>41</v>
      </c>
    </row>
    <row r="57" spans="1:1" x14ac:dyDescent="0.2">
      <c r="A57" s="2" t="s">
        <v>42</v>
      </c>
    </row>
    <row r="58" spans="1:1" x14ac:dyDescent="0.2">
      <c r="A58" s="2" t="s">
        <v>133</v>
      </c>
    </row>
    <row r="60" spans="1:1" ht="15.75" x14ac:dyDescent="0.25">
      <c r="A60" s="1" t="s">
        <v>43</v>
      </c>
    </row>
    <row r="61" spans="1:1" x14ac:dyDescent="0.2">
      <c r="A61" s="2" t="s">
        <v>44</v>
      </c>
    </row>
    <row r="62" spans="1:1" x14ac:dyDescent="0.2">
      <c r="A62" s="2" t="s">
        <v>45</v>
      </c>
    </row>
    <row r="63" spans="1:1" x14ac:dyDescent="0.2">
      <c r="A63" s="2" t="s">
        <v>134</v>
      </c>
    </row>
    <row r="64" spans="1:1" x14ac:dyDescent="0.2">
      <c r="A64" s="2" t="s">
        <v>135</v>
      </c>
    </row>
    <row r="65" spans="1:3" x14ac:dyDescent="0.2">
      <c r="A65" s="2" t="s">
        <v>136</v>
      </c>
    </row>
    <row r="66" spans="1:3" x14ac:dyDescent="0.2">
      <c r="A66" s="68"/>
      <c r="B66" s="69"/>
      <c r="C66" s="69"/>
    </row>
    <row r="67" spans="1:3" ht="15" customHeight="1" x14ac:dyDescent="0.2"/>
    <row r="68" spans="1:3" ht="63" customHeight="1" x14ac:dyDescent="0.2"/>
    <row r="69" spans="1:3" ht="15" customHeight="1" x14ac:dyDescent="0.2"/>
    <row r="70" spans="1:3" ht="15" customHeight="1" x14ac:dyDescent="0.2"/>
    <row r="71" spans="1:3" ht="15" customHeight="1" x14ac:dyDescent="0.2"/>
    <row r="72" spans="1:3" ht="15" customHeight="1" x14ac:dyDescent="0.2"/>
    <row r="73" spans="1:3" ht="15" customHeight="1" x14ac:dyDescent="0.2"/>
    <row r="74" spans="1:3" ht="15" customHeight="1" x14ac:dyDescent="0.2"/>
    <row r="75" spans="1:3" ht="15" customHeight="1" x14ac:dyDescent="0.2"/>
    <row r="76" spans="1:3" ht="15" customHeight="1" x14ac:dyDescent="0.2"/>
    <row r="77" spans="1:3" ht="15" customHeight="1" x14ac:dyDescent="0.2"/>
    <row r="78" spans="1:3" ht="15" customHeight="1" x14ac:dyDescent="0.2"/>
    <row r="79" spans="1:3" ht="15" customHeight="1" x14ac:dyDescent="0.2"/>
    <row r="80" spans="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sheetData>
  <phoneticPr fontId="0" type="noConversion"/>
  <pageMargins left="0.25" right="0.25" top="0.5" bottom="0.5" header="0.25" footer="0.25"/>
  <pageSetup orientation="portrait" horizontalDpi="1200" verticalDpi="1200" r:id="rId1"/>
  <headerFooter alignWithMargins="0">
    <oddHeader>&amp;LW. D. Boyce Council&amp;CActivity Planning Worksheet&amp;RBoy Scouts of America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84"/>
  <sheetViews>
    <sheetView topLeftCell="A59" zoomScaleNormal="100" workbookViewId="0">
      <selection activeCell="G86" sqref="A1:G86"/>
    </sheetView>
  </sheetViews>
  <sheetFormatPr defaultRowHeight="14.25" x14ac:dyDescent="0.2"/>
  <cols>
    <col min="1" max="1" width="14.28515625" style="7" bestFit="1" customWidth="1"/>
    <col min="2" max="2" width="16.85546875" style="8" customWidth="1"/>
    <col min="3" max="3" width="9.140625" style="8"/>
    <col min="4" max="4" width="12" style="8" customWidth="1"/>
    <col min="5" max="5" width="28.5703125" style="8" bestFit="1" customWidth="1"/>
    <col min="6" max="6" width="20" style="8" customWidth="1"/>
    <col min="7" max="7" width="28.28515625" style="8" customWidth="1"/>
    <col min="8" max="8" width="21.7109375" style="8" customWidth="1"/>
    <col min="9" max="16384" width="9.140625" style="8"/>
  </cols>
  <sheetData>
    <row r="1" spans="1:22" ht="15.75" x14ac:dyDescent="0.25">
      <c r="A1" s="70" t="s">
        <v>137</v>
      </c>
      <c r="L1" s="9"/>
      <c r="O1" s="2"/>
      <c r="P1" s="2"/>
      <c r="Q1" s="2"/>
      <c r="R1" s="2"/>
      <c r="S1" s="2"/>
      <c r="T1" s="2"/>
      <c r="U1" s="2"/>
      <c r="V1" s="2"/>
    </row>
    <row r="2" spans="1:22" ht="15.75" x14ac:dyDescent="0.25">
      <c r="F2" s="17"/>
      <c r="L2" s="9"/>
      <c r="O2" s="2"/>
      <c r="P2" s="2"/>
      <c r="Q2" s="2"/>
      <c r="R2" s="2"/>
      <c r="S2" s="2"/>
      <c r="T2" s="2"/>
      <c r="U2" s="2"/>
      <c r="V2" s="2"/>
    </row>
    <row r="3" spans="1:22" ht="15.75" x14ac:dyDescent="0.25">
      <c r="A3" s="26" t="s">
        <v>46</v>
      </c>
      <c r="B3" s="27"/>
      <c r="C3" s="28" t="s">
        <v>47</v>
      </c>
      <c r="D3" s="29"/>
      <c r="E3" s="24"/>
      <c r="F3" s="28" t="s">
        <v>48</v>
      </c>
      <c r="G3" s="30"/>
      <c r="H3" s="25"/>
      <c r="L3" s="9"/>
      <c r="O3" s="2"/>
      <c r="P3" s="2"/>
      <c r="Q3" s="2"/>
      <c r="R3" s="2"/>
      <c r="S3" s="2"/>
      <c r="T3" s="2"/>
      <c r="U3" s="2"/>
      <c r="V3" s="2"/>
    </row>
    <row r="4" spans="1:22" ht="15.75" x14ac:dyDescent="0.25">
      <c r="A4" s="26" t="s">
        <v>49</v>
      </c>
      <c r="B4" s="27"/>
      <c r="C4" s="26" t="s">
        <v>49</v>
      </c>
      <c r="D4" s="29"/>
      <c r="E4" s="24"/>
      <c r="F4" s="28" t="s">
        <v>49</v>
      </c>
      <c r="G4" s="30"/>
      <c r="H4" s="25"/>
      <c r="L4" s="9"/>
      <c r="O4" s="2"/>
      <c r="P4" s="2"/>
      <c r="Q4" s="2"/>
      <c r="R4" s="2"/>
      <c r="S4" s="2"/>
      <c r="T4" s="2"/>
      <c r="U4" s="2"/>
      <c r="V4" s="2"/>
    </row>
    <row r="5" spans="1:22" ht="15.75" x14ac:dyDescent="0.25">
      <c r="A5" s="26" t="s">
        <v>50</v>
      </c>
      <c r="B5" s="27"/>
      <c r="C5" s="26" t="s">
        <v>50</v>
      </c>
      <c r="D5" s="29"/>
      <c r="E5" s="24"/>
      <c r="F5" s="28" t="s">
        <v>50</v>
      </c>
      <c r="G5" s="30"/>
      <c r="H5" s="25"/>
      <c r="L5" s="9"/>
      <c r="O5" s="2"/>
      <c r="P5" s="2"/>
      <c r="Q5" s="2"/>
      <c r="R5" s="2"/>
      <c r="S5" s="2"/>
      <c r="T5" s="2"/>
      <c r="U5" s="2"/>
      <c r="V5" s="2"/>
    </row>
    <row r="6" spans="1:22" ht="15.75" x14ac:dyDescent="0.25">
      <c r="F6" s="17"/>
      <c r="L6" s="9"/>
      <c r="O6" s="2"/>
      <c r="P6" s="2"/>
      <c r="Q6" s="2"/>
      <c r="R6" s="2"/>
      <c r="S6" s="2"/>
      <c r="T6" s="2"/>
      <c r="U6" s="2"/>
      <c r="V6" s="2"/>
    </row>
    <row r="7" spans="1:22" ht="15.75" x14ac:dyDescent="0.25">
      <c r="A7" s="191" t="s">
        <v>51</v>
      </c>
      <c r="B7" s="191"/>
      <c r="C7" s="191"/>
      <c r="D7" s="191"/>
      <c r="E7" s="21"/>
      <c r="F7" s="21"/>
      <c r="L7" s="9"/>
      <c r="O7" s="2"/>
      <c r="P7" s="2"/>
      <c r="Q7" s="2"/>
      <c r="R7" s="2"/>
      <c r="S7" s="2"/>
      <c r="T7" s="2"/>
      <c r="U7" s="2"/>
      <c r="V7" s="2"/>
    </row>
    <row r="8" spans="1:22" ht="15.75" x14ac:dyDescent="0.25">
      <c r="A8" s="191" t="s">
        <v>52</v>
      </c>
      <c r="B8" s="191"/>
      <c r="C8" s="191"/>
      <c r="D8" s="191"/>
      <c r="E8" s="21"/>
      <c r="F8" s="21"/>
      <c r="L8" s="9"/>
      <c r="O8" s="2"/>
      <c r="P8" s="2"/>
      <c r="Q8" s="2"/>
      <c r="R8" s="2"/>
      <c r="S8" s="2"/>
      <c r="T8" s="2"/>
      <c r="U8" s="2"/>
      <c r="V8" s="2"/>
    </row>
    <row r="9" spans="1:22" ht="15.75" x14ac:dyDescent="0.25">
      <c r="A9" s="191" t="s">
        <v>53</v>
      </c>
      <c r="B9" s="191"/>
      <c r="C9" s="191"/>
      <c r="D9" s="191"/>
      <c r="E9" s="21"/>
      <c r="F9" s="21"/>
      <c r="L9" s="9"/>
      <c r="O9" s="2"/>
      <c r="P9" s="2"/>
      <c r="Q9" s="2"/>
      <c r="R9" s="2"/>
      <c r="S9" s="2"/>
      <c r="T9" s="2"/>
      <c r="U9" s="2"/>
      <c r="V9" s="2"/>
    </row>
    <row r="10" spans="1:22" ht="15" x14ac:dyDescent="0.2">
      <c r="A10" s="10"/>
      <c r="L10" s="7"/>
      <c r="O10" s="2"/>
      <c r="P10" s="2"/>
      <c r="Q10" s="2"/>
      <c r="R10" s="2"/>
      <c r="S10" s="2"/>
      <c r="T10" s="2"/>
      <c r="U10" s="2"/>
      <c r="V10" s="2"/>
    </row>
    <row r="11" spans="1:22" ht="15.75" x14ac:dyDescent="0.25">
      <c r="A11" s="11" t="s">
        <v>54</v>
      </c>
      <c r="F11" s="14" t="s">
        <v>55</v>
      </c>
      <c r="L11" s="11"/>
      <c r="O11" s="2"/>
      <c r="P11" s="2"/>
      <c r="Q11" s="2"/>
      <c r="R11" s="2"/>
      <c r="S11" s="2"/>
      <c r="T11" s="2"/>
      <c r="U11" s="2"/>
      <c r="V11" s="2"/>
    </row>
    <row r="12" spans="1:22" ht="15" x14ac:dyDescent="0.2">
      <c r="B12" s="8" t="s">
        <v>56</v>
      </c>
      <c r="F12" s="8" t="s">
        <v>57</v>
      </c>
      <c r="L12" s="7"/>
      <c r="O12" s="2"/>
      <c r="P12" s="2"/>
      <c r="Q12" s="2"/>
      <c r="R12" s="2"/>
      <c r="S12" s="2"/>
      <c r="T12" s="2"/>
      <c r="U12" s="2"/>
      <c r="V12" s="2"/>
    </row>
    <row r="13" spans="1:22" ht="15" x14ac:dyDescent="0.2">
      <c r="B13" s="8" t="s">
        <v>58</v>
      </c>
      <c r="F13" s="8" t="s">
        <v>50</v>
      </c>
      <c r="L13" s="7"/>
      <c r="O13" s="2"/>
      <c r="P13" s="2"/>
      <c r="Q13" s="2"/>
      <c r="R13" s="2"/>
      <c r="S13" s="2"/>
      <c r="T13" s="2"/>
      <c r="U13" s="2"/>
      <c r="V13" s="2"/>
    </row>
    <row r="14" spans="1:22" ht="15" x14ac:dyDescent="0.2">
      <c r="A14" s="12"/>
      <c r="I14" s="13"/>
      <c r="L14" s="7"/>
      <c r="O14" s="2"/>
      <c r="P14" s="2"/>
      <c r="Q14" s="2"/>
      <c r="R14" s="2"/>
      <c r="S14" s="2"/>
      <c r="T14" s="2"/>
      <c r="U14" s="2"/>
      <c r="V14" s="2"/>
    </row>
    <row r="15" spans="1:22" ht="15.75" x14ac:dyDescent="0.25">
      <c r="A15" s="11" t="s">
        <v>59</v>
      </c>
      <c r="C15" s="14"/>
      <c r="F15" s="14" t="s">
        <v>55</v>
      </c>
      <c r="L15" s="12"/>
      <c r="O15" s="2"/>
      <c r="P15" s="2"/>
      <c r="Q15" s="2"/>
      <c r="R15" s="2"/>
      <c r="S15" s="2"/>
      <c r="T15" s="2"/>
      <c r="U15" s="2"/>
      <c r="V15" s="2"/>
    </row>
    <row r="16" spans="1:22" ht="15.75" x14ac:dyDescent="0.25">
      <c r="A16" s="11"/>
      <c r="B16" s="8" t="s">
        <v>56</v>
      </c>
      <c r="C16" s="14"/>
      <c r="E16" s="8" t="s">
        <v>141</v>
      </c>
      <c r="F16" s="8" t="s">
        <v>57</v>
      </c>
      <c r="L16" s="12"/>
      <c r="O16" s="2"/>
      <c r="P16" s="2"/>
      <c r="Q16" s="2"/>
      <c r="R16" s="2"/>
      <c r="S16" s="2"/>
      <c r="T16" s="2"/>
      <c r="U16" s="2"/>
      <c r="V16" s="2"/>
    </row>
    <row r="17" spans="1:22" ht="15.75" x14ac:dyDescent="0.25">
      <c r="A17" s="11"/>
      <c r="B17" s="8" t="s">
        <v>58</v>
      </c>
      <c r="C17" s="14"/>
      <c r="F17" s="8" t="s">
        <v>50</v>
      </c>
      <c r="L17" s="12"/>
      <c r="O17" s="2"/>
      <c r="P17" s="2"/>
      <c r="Q17" s="2"/>
      <c r="R17" s="2"/>
      <c r="S17" s="2"/>
      <c r="T17" s="2"/>
      <c r="U17" s="2"/>
      <c r="V17" s="2"/>
    </row>
    <row r="18" spans="1:22" ht="15.75" x14ac:dyDescent="0.25">
      <c r="B18" s="8" t="s">
        <v>60</v>
      </c>
      <c r="C18" s="14"/>
      <c r="L18" s="11"/>
      <c r="N18" s="14"/>
      <c r="O18" s="2"/>
      <c r="P18" s="2"/>
      <c r="Q18" s="2"/>
      <c r="R18" s="2"/>
      <c r="S18" s="2"/>
      <c r="T18" s="2"/>
      <c r="U18" s="2"/>
      <c r="V18" s="2"/>
    </row>
    <row r="19" spans="1:22" ht="15" x14ac:dyDescent="0.2">
      <c r="B19" s="8" t="s">
        <v>61</v>
      </c>
      <c r="C19" s="14"/>
      <c r="L19" s="7"/>
      <c r="O19" s="2"/>
      <c r="P19" s="2"/>
      <c r="Q19" s="2"/>
      <c r="R19" s="2"/>
      <c r="S19" s="2"/>
      <c r="T19" s="2"/>
      <c r="U19" s="2"/>
      <c r="V19" s="2"/>
    </row>
    <row r="20" spans="1:22" ht="15" x14ac:dyDescent="0.2">
      <c r="B20" s="71" t="s">
        <v>138</v>
      </c>
      <c r="C20" s="14"/>
      <c r="L20" s="7"/>
      <c r="O20" s="2"/>
      <c r="P20" s="2"/>
      <c r="Q20" s="2"/>
      <c r="R20" s="2"/>
      <c r="S20" s="2"/>
      <c r="T20" s="2"/>
      <c r="U20" s="2"/>
      <c r="V20" s="2"/>
    </row>
    <row r="21" spans="1:22" ht="15" x14ac:dyDescent="0.2">
      <c r="C21" s="14"/>
      <c r="L21" s="7"/>
      <c r="O21" s="2"/>
      <c r="P21" s="2"/>
      <c r="Q21" s="2"/>
      <c r="R21" s="2"/>
      <c r="S21" s="2"/>
      <c r="T21" s="2"/>
      <c r="U21" s="2"/>
      <c r="V21" s="2"/>
    </row>
    <row r="22" spans="1:22" ht="15" x14ac:dyDescent="0.2">
      <c r="C22" s="14"/>
      <c r="H22" s="15"/>
      <c r="L22" s="7"/>
      <c r="O22" s="2"/>
      <c r="P22" s="2"/>
      <c r="Q22" s="2"/>
      <c r="R22" s="2"/>
      <c r="S22" s="2"/>
      <c r="T22" s="2"/>
      <c r="U22" s="2"/>
      <c r="V22" s="2"/>
    </row>
    <row r="23" spans="1:22" ht="15.75" x14ac:dyDescent="0.25">
      <c r="A23" s="11" t="s">
        <v>62</v>
      </c>
      <c r="C23" s="14"/>
      <c r="F23" s="14" t="s">
        <v>55</v>
      </c>
      <c r="L23" s="7"/>
      <c r="O23" s="2"/>
      <c r="P23" s="2"/>
      <c r="Q23" s="2"/>
      <c r="R23" s="2"/>
      <c r="S23" s="2"/>
      <c r="T23" s="2"/>
      <c r="U23" s="2"/>
      <c r="V23" s="2"/>
    </row>
    <row r="24" spans="1:22" ht="15" x14ac:dyDescent="0.2">
      <c r="B24" s="8" t="s">
        <v>139</v>
      </c>
      <c r="E24" s="8" t="s">
        <v>5</v>
      </c>
      <c r="F24" s="8" t="s">
        <v>57</v>
      </c>
      <c r="L24" s="7"/>
      <c r="O24" s="2"/>
      <c r="P24" s="2"/>
      <c r="Q24" s="2"/>
      <c r="R24" s="2"/>
      <c r="S24" s="2"/>
      <c r="T24" s="2"/>
      <c r="U24" s="2"/>
      <c r="V24" s="2"/>
    </row>
    <row r="25" spans="1:22" ht="15" x14ac:dyDescent="0.2">
      <c r="B25" s="8" t="s">
        <v>58</v>
      </c>
      <c r="F25" s="8" t="s">
        <v>50</v>
      </c>
      <c r="L25" s="7"/>
      <c r="O25" s="2"/>
      <c r="P25" s="2"/>
      <c r="Q25" s="2"/>
      <c r="R25" s="2"/>
      <c r="S25" s="2"/>
      <c r="T25" s="2"/>
      <c r="U25" s="2"/>
      <c r="V25" s="2"/>
    </row>
    <row r="26" spans="1:22" ht="15" x14ac:dyDescent="0.2">
      <c r="B26" s="8" t="s">
        <v>63</v>
      </c>
      <c r="L26" s="7"/>
      <c r="O26" s="2"/>
      <c r="P26" s="2"/>
      <c r="Q26" s="2"/>
      <c r="R26" s="2"/>
      <c r="S26" s="2"/>
      <c r="T26" s="2"/>
      <c r="U26" s="2"/>
      <c r="V26" s="2"/>
    </row>
    <row r="27" spans="1:22" ht="15" x14ac:dyDescent="0.2">
      <c r="L27" s="7"/>
      <c r="O27" s="2"/>
      <c r="P27" s="2"/>
      <c r="Q27" s="2"/>
      <c r="R27" s="2"/>
      <c r="S27" s="2"/>
      <c r="T27" s="2"/>
      <c r="U27" s="2"/>
      <c r="V27" s="2"/>
    </row>
    <row r="28" spans="1:22" ht="15" x14ac:dyDescent="0.2">
      <c r="L28" s="7"/>
      <c r="O28" s="2"/>
      <c r="P28" s="2"/>
      <c r="Q28" s="2"/>
      <c r="R28" s="2"/>
      <c r="S28" s="2"/>
      <c r="T28" s="2"/>
      <c r="U28" s="2"/>
      <c r="V28" s="2"/>
    </row>
    <row r="29" spans="1:22" ht="15" x14ac:dyDescent="0.2">
      <c r="L29" s="7"/>
      <c r="O29" s="2"/>
      <c r="P29" s="2"/>
      <c r="Q29" s="2"/>
      <c r="R29" s="2"/>
      <c r="S29" s="2"/>
      <c r="T29" s="2"/>
      <c r="U29" s="2"/>
      <c r="V29" s="2"/>
    </row>
    <row r="30" spans="1:22" ht="15" x14ac:dyDescent="0.2">
      <c r="L30" s="7"/>
      <c r="O30" s="2"/>
      <c r="P30" s="2"/>
      <c r="Q30" s="2"/>
      <c r="R30" s="2"/>
      <c r="S30" s="2"/>
      <c r="T30" s="2"/>
      <c r="U30" s="2"/>
      <c r="V30" s="2"/>
    </row>
    <row r="31" spans="1:22" ht="15.75" x14ac:dyDescent="0.25">
      <c r="A31" s="11" t="s">
        <v>64</v>
      </c>
      <c r="C31" s="14"/>
      <c r="F31" s="14" t="s">
        <v>55</v>
      </c>
      <c r="L31" s="16"/>
      <c r="O31" s="2"/>
      <c r="P31" s="2"/>
      <c r="Q31" s="2"/>
      <c r="R31" s="2"/>
      <c r="S31" s="2"/>
      <c r="T31" s="2"/>
      <c r="U31" s="2"/>
      <c r="V31" s="2"/>
    </row>
    <row r="32" spans="1:22" ht="15.75" x14ac:dyDescent="0.25">
      <c r="B32" s="8" t="s">
        <v>56</v>
      </c>
      <c r="F32" s="8" t="s">
        <v>57</v>
      </c>
      <c r="L32" s="11"/>
      <c r="N32" s="14"/>
      <c r="O32" s="2"/>
      <c r="P32" s="2"/>
      <c r="Q32" s="2"/>
      <c r="R32" s="2"/>
      <c r="S32" s="2"/>
      <c r="T32" s="2"/>
      <c r="U32" s="2"/>
      <c r="V32" s="2"/>
    </row>
    <row r="33" spans="1:22" ht="15" x14ac:dyDescent="0.2">
      <c r="A33" s="12"/>
      <c r="B33" s="8" t="s">
        <v>58</v>
      </c>
      <c r="F33" s="8" t="s">
        <v>50</v>
      </c>
      <c r="L33" s="7"/>
      <c r="O33" s="2"/>
      <c r="P33" s="2"/>
      <c r="Q33" s="2"/>
      <c r="R33" s="2"/>
      <c r="S33" s="2"/>
      <c r="T33" s="2"/>
      <c r="U33" s="2"/>
      <c r="V33" s="2"/>
    </row>
    <row r="34" spans="1:22" ht="15" x14ac:dyDescent="0.2">
      <c r="A34" s="12"/>
      <c r="L34" s="7"/>
      <c r="O34" s="2"/>
      <c r="P34" s="2"/>
      <c r="Q34" s="2"/>
      <c r="R34" s="2"/>
      <c r="S34" s="2"/>
      <c r="T34" s="2"/>
      <c r="U34" s="2"/>
      <c r="V34" s="2"/>
    </row>
    <row r="35" spans="1:22" ht="15" x14ac:dyDescent="0.2">
      <c r="A35" s="12"/>
      <c r="L35" s="7"/>
      <c r="O35" s="2"/>
      <c r="P35" s="2"/>
      <c r="Q35" s="2"/>
      <c r="R35" s="2"/>
      <c r="S35" s="2"/>
      <c r="T35" s="2"/>
      <c r="U35" s="2"/>
      <c r="V35" s="2"/>
    </row>
    <row r="36" spans="1:22" ht="15.75" x14ac:dyDescent="0.25">
      <c r="L36" s="11"/>
      <c r="N36" s="14"/>
      <c r="O36" s="2"/>
      <c r="P36" s="2"/>
      <c r="Q36" s="2"/>
      <c r="R36" s="2"/>
      <c r="S36" s="2"/>
      <c r="T36" s="2"/>
      <c r="U36" s="2"/>
      <c r="V36" s="2"/>
    </row>
    <row r="37" spans="1:22" ht="15.75" x14ac:dyDescent="0.25">
      <c r="A37" s="11" t="s">
        <v>65</v>
      </c>
      <c r="C37" s="14"/>
      <c r="F37" s="14" t="s">
        <v>55</v>
      </c>
      <c r="L37" s="7"/>
      <c r="O37" s="2"/>
      <c r="P37" s="2"/>
      <c r="Q37" s="2"/>
      <c r="R37" s="2"/>
      <c r="S37" s="2"/>
      <c r="T37" s="2"/>
      <c r="U37" s="2"/>
      <c r="V37" s="2"/>
    </row>
    <row r="38" spans="1:22" ht="15" x14ac:dyDescent="0.2">
      <c r="B38" s="8" t="s">
        <v>56</v>
      </c>
      <c r="F38" s="8" t="s">
        <v>57</v>
      </c>
      <c r="L38" s="7"/>
      <c r="O38" s="2"/>
      <c r="P38" s="2"/>
      <c r="Q38" s="2"/>
      <c r="R38" s="2"/>
      <c r="S38" s="2"/>
      <c r="T38" s="2"/>
      <c r="U38" s="2"/>
      <c r="V38" s="2"/>
    </row>
    <row r="39" spans="1:22" ht="15" x14ac:dyDescent="0.2">
      <c r="A39" s="16"/>
      <c r="B39" s="8" t="s">
        <v>58</v>
      </c>
      <c r="F39" s="8" t="s">
        <v>50</v>
      </c>
      <c r="L39" s="7"/>
      <c r="O39" s="2"/>
      <c r="P39" s="2"/>
      <c r="Q39" s="2"/>
      <c r="R39" s="2"/>
      <c r="S39" s="2"/>
      <c r="T39" s="2"/>
      <c r="U39" s="2"/>
      <c r="V39" s="2"/>
    </row>
    <row r="40" spans="1:22" ht="15" x14ac:dyDescent="0.2">
      <c r="A40" s="16"/>
      <c r="L40" s="7"/>
      <c r="O40" s="2"/>
      <c r="P40" s="2"/>
      <c r="Q40" s="2"/>
      <c r="R40" s="2"/>
      <c r="S40" s="2"/>
      <c r="T40" s="2"/>
      <c r="U40" s="2"/>
      <c r="V40" s="2"/>
    </row>
    <row r="41" spans="1:22" ht="15.75" x14ac:dyDescent="0.25">
      <c r="L41" s="11"/>
      <c r="N41" s="14"/>
      <c r="O41" s="2"/>
      <c r="P41" s="2"/>
      <c r="Q41" s="2"/>
      <c r="R41" s="2"/>
      <c r="S41" s="2"/>
      <c r="T41" s="2"/>
      <c r="U41" s="2"/>
      <c r="V41" s="2"/>
    </row>
    <row r="42" spans="1:22" ht="15.75" x14ac:dyDescent="0.25">
      <c r="A42" s="11" t="s">
        <v>66</v>
      </c>
      <c r="C42" s="14"/>
      <c r="F42" s="14" t="s">
        <v>55</v>
      </c>
      <c r="L42" s="7"/>
      <c r="O42" s="2"/>
      <c r="P42" s="2"/>
      <c r="Q42" s="2"/>
      <c r="R42" s="2"/>
      <c r="S42" s="2"/>
      <c r="T42" s="2"/>
      <c r="U42" s="2"/>
      <c r="V42" s="2"/>
    </row>
    <row r="43" spans="1:22" ht="15" x14ac:dyDescent="0.2">
      <c r="B43" s="8" t="s">
        <v>56</v>
      </c>
      <c r="E43" s="8" t="s">
        <v>140</v>
      </c>
      <c r="F43" s="8" t="s">
        <v>57</v>
      </c>
      <c r="L43" s="7"/>
      <c r="O43" s="2"/>
      <c r="P43" s="2"/>
      <c r="Q43" s="2"/>
      <c r="R43" s="2"/>
      <c r="S43" s="2"/>
      <c r="T43" s="2"/>
      <c r="U43" s="2"/>
      <c r="V43" s="2"/>
    </row>
    <row r="44" spans="1:22" ht="15" x14ac:dyDescent="0.2">
      <c r="B44" s="8" t="s">
        <v>58</v>
      </c>
      <c r="F44" s="8" t="s">
        <v>50</v>
      </c>
      <c r="L44" s="7"/>
      <c r="O44" s="2"/>
      <c r="P44" s="2"/>
      <c r="Q44" s="2"/>
      <c r="R44" s="2"/>
      <c r="S44" s="2"/>
      <c r="T44" s="2"/>
      <c r="U44" s="2"/>
      <c r="V44" s="2"/>
    </row>
    <row r="45" spans="1:22" ht="15" x14ac:dyDescent="0.2">
      <c r="A45" s="16"/>
      <c r="B45" s="8" t="s">
        <v>67</v>
      </c>
      <c r="L45" s="7"/>
      <c r="O45" s="2"/>
      <c r="P45" s="2"/>
      <c r="Q45" s="2"/>
      <c r="R45" s="2"/>
      <c r="S45" s="2"/>
      <c r="T45" s="2"/>
      <c r="U45" s="2"/>
      <c r="V45" s="2"/>
    </row>
    <row r="46" spans="1:22" ht="15" x14ac:dyDescent="0.2">
      <c r="A46" s="16"/>
      <c r="L46" s="7"/>
      <c r="O46" s="2"/>
      <c r="P46" s="2"/>
      <c r="Q46" s="2"/>
      <c r="R46" s="2"/>
      <c r="S46" s="2"/>
      <c r="T46" s="2"/>
      <c r="U46" s="2"/>
      <c r="V46" s="2"/>
    </row>
    <row r="47" spans="1:22" ht="15.75" x14ac:dyDescent="0.25">
      <c r="A47" s="11" t="s">
        <v>68</v>
      </c>
      <c r="C47" s="14"/>
      <c r="F47" s="14" t="s">
        <v>55</v>
      </c>
      <c r="L47" s="7"/>
      <c r="O47" s="2"/>
      <c r="P47" s="2"/>
      <c r="Q47" s="2"/>
      <c r="R47" s="2"/>
      <c r="S47" s="2"/>
      <c r="T47" s="2"/>
      <c r="U47" s="2"/>
      <c r="V47" s="2"/>
    </row>
    <row r="48" spans="1:22" ht="15" x14ac:dyDescent="0.2">
      <c r="B48" s="8" t="s">
        <v>139</v>
      </c>
      <c r="F48" s="8" t="s">
        <v>57</v>
      </c>
      <c r="L48" s="7"/>
      <c r="O48" s="2"/>
      <c r="P48" s="2"/>
      <c r="Q48" s="2"/>
      <c r="R48" s="2"/>
      <c r="S48" s="2"/>
      <c r="T48" s="2"/>
      <c r="U48" s="2"/>
      <c r="V48" s="2"/>
    </row>
    <row r="49" spans="1:22" ht="15" x14ac:dyDescent="0.2">
      <c r="B49" s="8" t="s">
        <v>58</v>
      </c>
      <c r="F49" s="8" t="s">
        <v>50</v>
      </c>
      <c r="L49" s="7"/>
      <c r="O49" s="2"/>
      <c r="P49" s="2"/>
      <c r="Q49" s="2"/>
      <c r="R49" s="2"/>
      <c r="S49" s="2"/>
      <c r="T49" s="2"/>
      <c r="U49" s="2"/>
      <c r="V49" s="2"/>
    </row>
    <row r="50" spans="1:22" x14ac:dyDescent="0.2">
      <c r="A50" s="8"/>
    </row>
    <row r="52" spans="1:22" ht="15" x14ac:dyDescent="0.25">
      <c r="A52" s="11" t="s">
        <v>69</v>
      </c>
      <c r="C52" s="14"/>
      <c r="F52" s="14" t="s">
        <v>55</v>
      </c>
    </row>
    <row r="53" spans="1:22" x14ac:dyDescent="0.2">
      <c r="B53" s="8" t="s">
        <v>56</v>
      </c>
      <c r="F53" s="8" t="s">
        <v>57</v>
      </c>
    </row>
    <row r="54" spans="1:22" x14ac:dyDescent="0.2">
      <c r="B54" s="8" t="s">
        <v>58</v>
      </c>
      <c r="F54" s="8" t="s">
        <v>50</v>
      </c>
    </row>
    <row r="58" spans="1:22" ht="15" x14ac:dyDescent="0.25">
      <c r="A58" s="11" t="s">
        <v>70</v>
      </c>
      <c r="C58" s="14"/>
      <c r="F58" s="14" t="s">
        <v>55</v>
      </c>
    </row>
    <row r="59" spans="1:22" x14ac:dyDescent="0.2">
      <c r="B59" s="8" t="s">
        <v>56</v>
      </c>
      <c r="E59" s="8" t="s">
        <v>7</v>
      </c>
      <c r="F59" s="8" t="s">
        <v>57</v>
      </c>
    </row>
    <row r="60" spans="1:22" x14ac:dyDescent="0.2">
      <c r="B60" s="8" t="s">
        <v>58</v>
      </c>
      <c r="F60" s="8" t="s">
        <v>50</v>
      </c>
    </row>
    <row r="63" spans="1:22" ht="15" x14ac:dyDescent="0.25">
      <c r="A63" s="11" t="s">
        <v>71</v>
      </c>
      <c r="C63" s="14"/>
      <c r="F63" s="14" t="s">
        <v>55</v>
      </c>
    </row>
    <row r="64" spans="1:22" x14ac:dyDescent="0.2">
      <c r="B64" s="8" t="s">
        <v>56</v>
      </c>
      <c r="F64" s="8" t="s">
        <v>57</v>
      </c>
    </row>
    <row r="65" spans="1:11" x14ac:dyDescent="0.2">
      <c r="B65" s="8" t="s">
        <v>58</v>
      </c>
      <c r="F65" s="8" t="s">
        <v>50</v>
      </c>
    </row>
    <row r="68" spans="1:11" ht="15" x14ac:dyDescent="0.25">
      <c r="A68" s="11" t="s">
        <v>72</v>
      </c>
      <c r="C68" s="14"/>
      <c r="F68" s="14" t="s">
        <v>55</v>
      </c>
      <c r="K68" s="11"/>
    </row>
    <row r="69" spans="1:11" x14ac:dyDescent="0.2">
      <c r="B69" s="8" t="s">
        <v>56</v>
      </c>
      <c r="E69" s="8" t="s">
        <v>142</v>
      </c>
      <c r="F69" s="8" t="s">
        <v>57</v>
      </c>
      <c r="K69" s="7"/>
    </row>
    <row r="70" spans="1:11" x14ac:dyDescent="0.2">
      <c r="B70" s="8" t="s">
        <v>58</v>
      </c>
      <c r="F70" s="8" t="s">
        <v>50</v>
      </c>
      <c r="K70" s="7"/>
    </row>
    <row r="71" spans="1:11" x14ac:dyDescent="0.2">
      <c r="K71" s="7"/>
    </row>
    <row r="72" spans="1:11" x14ac:dyDescent="0.2">
      <c r="K72" s="7"/>
    </row>
    <row r="73" spans="1:11" x14ac:dyDescent="0.2">
      <c r="K73" s="7"/>
    </row>
    <row r="74" spans="1:11" x14ac:dyDescent="0.2">
      <c r="K74" s="7"/>
    </row>
    <row r="75" spans="1:11" ht="15" x14ac:dyDescent="0.25">
      <c r="A75" s="11" t="s">
        <v>73</v>
      </c>
      <c r="C75" s="14"/>
      <c r="F75" s="14" t="s">
        <v>55</v>
      </c>
      <c r="K75" s="7"/>
    </row>
    <row r="76" spans="1:11" x14ac:dyDescent="0.2">
      <c r="B76" s="8" t="s">
        <v>56</v>
      </c>
      <c r="E76" s="8" t="s">
        <v>142</v>
      </c>
      <c r="F76" s="8" t="s">
        <v>57</v>
      </c>
      <c r="K76" s="7"/>
    </row>
    <row r="77" spans="1:11" x14ac:dyDescent="0.2">
      <c r="B77" s="8" t="s">
        <v>58</v>
      </c>
      <c r="F77" s="8" t="s">
        <v>50</v>
      </c>
      <c r="K77" s="7"/>
    </row>
    <row r="78" spans="1:11" x14ac:dyDescent="0.2">
      <c r="K78" s="7"/>
    </row>
    <row r="79" spans="1:11" x14ac:dyDescent="0.2">
      <c r="K79" s="7"/>
    </row>
    <row r="80" spans="1:11" x14ac:dyDescent="0.2">
      <c r="K80" s="7"/>
    </row>
    <row r="81" spans="1:11" x14ac:dyDescent="0.2">
      <c r="K81" s="7"/>
    </row>
    <row r="82" spans="1:11" ht="15" x14ac:dyDescent="0.25">
      <c r="A82" s="11" t="s">
        <v>54</v>
      </c>
      <c r="F82" s="14" t="s">
        <v>55</v>
      </c>
      <c r="K82" s="7"/>
    </row>
    <row r="83" spans="1:11" x14ac:dyDescent="0.2">
      <c r="B83" s="8" t="s">
        <v>56</v>
      </c>
      <c r="C83" s="14"/>
      <c r="E83" s="8" t="s">
        <v>142</v>
      </c>
      <c r="F83" s="8" t="s">
        <v>57</v>
      </c>
      <c r="K83" s="7"/>
    </row>
    <row r="84" spans="1:11" x14ac:dyDescent="0.2">
      <c r="B84" s="8" t="s">
        <v>58</v>
      </c>
      <c r="F84" s="8" t="s">
        <v>50</v>
      </c>
    </row>
  </sheetData>
  <mergeCells count="6">
    <mergeCell ref="A7:B7"/>
    <mergeCell ref="A8:B8"/>
    <mergeCell ref="A9:B9"/>
    <mergeCell ref="C7:D7"/>
    <mergeCell ref="C8:D8"/>
    <mergeCell ref="C9:D9"/>
  </mergeCells>
  <phoneticPr fontId="0" type="noConversion"/>
  <hyperlinks>
    <hyperlink ref="B20" r:id="rId1" display="Hold Officer's Seminar (Sept. or Oct.)" xr:uid="{9A22031E-ACD4-4408-939F-08A50EF5F0A6}"/>
  </hyperlinks>
  <pageMargins left="0.25" right="0.25" top="0.5" bottom="0.5" header="0.25" footer="0.25"/>
  <pageSetup scale="80" fitToHeight="0" orientation="portrait" horizontalDpi="1200" verticalDpi="1200" r:id="rId2"/>
  <headerFooter alignWithMargins="0">
    <oddHeader>&amp;LW. D. Boyce Council&amp;CPlanning Calendar&amp;RBoy Scouts of America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
  <sheetViews>
    <sheetView workbookViewId="0">
      <selection activeCell="C28" sqref="A1:C28"/>
    </sheetView>
  </sheetViews>
  <sheetFormatPr defaultRowHeight="15" x14ac:dyDescent="0.2"/>
  <cols>
    <col min="1" max="1" width="40.28515625" style="2" customWidth="1"/>
    <col min="2" max="2" width="28.28515625" style="2" customWidth="1"/>
    <col min="3" max="3" width="24.28515625" style="2" bestFit="1" customWidth="1"/>
    <col min="4" max="16384" width="9.140625" style="2"/>
  </cols>
  <sheetData>
    <row r="1" spans="1:10" ht="18.75" x14ac:dyDescent="0.3">
      <c r="A1" s="192" t="s">
        <v>74</v>
      </c>
      <c r="B1" s="192"/>
      <c r="C1" s="192"/>
      <c r="E1" s="34"/>
    </row>
    <row r="2" spans="1:10" ht="15.75" x14ac:dyDescent="0.25">
      <c r="A2" s="17"/>
      <c r="B2" s="38" t="s">
        <v>75</v>
      </c>
      <c r="C2" s="38" t="s">
        <v>76</v>
      </c>
    </row>
    <row r="3" spans="1:10" x14ac:dyDescent="0.2">
      <c r="A3" s="39" t="s">
        <v>146</v>
      </c>
      <c r="B3" s="40">
        <f>'2. Calendar'!B3</f>
        <v>0</v>
      </c>
      <c r="C3" s="40"/>
    </row>
    <row r="4" spans="1:10" x14ac:dyDescent="0.2">
      <c r="A4" s="41" t="s">
        <v>147</v>
      </c>
      <c r="B4" s="40">
        <f>'2. Calendar'!E3</f>
        <v>0</v>
      </c>
      <c r="C4" s="40"/>
    </row>
    <row r="5" spans="1:10" x14ac:dyDescent="0.2">
      <c r="A5" s="42"/>
      <c r="B5" s="40"/>
      <c r="C5" s="40"/>
    </row>
    <row r="6" spans="1:10" x14ac:dyDescent="0.2">
      <c r="A6" s="43"/>
      <c r="B6" s="40"/>
      <c r="C6" s="40"/>
    </row>
    <row r="7" spans="1:10" x14ac:dyDescent="0.2">
      <c r="A7" s="44"/>
    </row>
    <row r="8" spans="1:10" x14ac:dyDescent="0.2">
      <c r="A8" s="44"/>
      <c r="B8" s="45" t="s">
        <v>75</v>
      </c>
      <c r="C8" s="45" t="s">
        <v>76</v>
      </c>
    </row>
    <row r="9" spans="1:10" x14ac:dyDescent="0.2">
      <c r="A9" s="46" t="s">
        <v>145</v>
      </c>
      <c r="B9" s="46"/>
      <c r="C9" s="46"/>
    </row>
    <row r="10" spans="1:10" x14ac:dyDescent="0.2">
      <c r="A10" s="46" t="s">
        <v>148</v>
      </c>
      <c r="B10" s="46"/>
      <c r="C10" s="46"/>
    </row>
    <row r="11" spans="1:10" x14ac:dyDescent="0.2">
      <c r="A11" s="46" t="s">
        <v>149</v>
      </c>
      <c r="B11" s="46"/>
      <c r="C11" s="46"/>
    </row>
    <row r="12" spans="1:10" x14ac:dyDescent="0.2">
      <c r="A12" s="46" t="s">
        <v>150</v>
      </c>
      <c r="B12" s="46"/>
      <c r="C12" s="46"/>
    </row>
    <row r="13" spans="1:10" x14ac:dyDescent="0.2">
      <c r="A13" s="46" t="s">
        <v>151</v>
      </c>
      <c r="B13" s="46"/>
      <c r="C13" s="46"/>
    </row>
    <row r="14" spans="1:10" ht="15.75" x14ac:dyDescent="0.25">
      <c r="A14" s="33"/>
    </row>
    <row r="15" spans="1:10" ht="24.95" customHeight="1" x14ac:dyDescent="0.25">
      <c r="A15" s="72" t="s">
        <v>242</v>
      </c>
      <c r="B15" s="3"/>
      <c r="C15" s="3"/>
      <c r="D15" s="3"/>
      <c r="E15" s="3"/>
      <c r="F15" s="3"/>
      <c r="G15" s="3"/>
      <c r="H15" s="3"/>
      <c r="I15" s="3"/>
      <c r="J15" s="3"/>
    </row>
    <row r="16" spans="1:10" ht="24.95" customHeight="1" x14ac:dyDescent="0.25">
      <c r="A16" s="72" t="s">
        <v>143</v>
      </c>
      <c r="B16" s="70" t="s">
        <v>144</v>
      </c>
      <c r="C16" s="3"/>
      <c r="D16" s="3"/>
      <c r="E16" s="3"/>
      <c r="F16" s="3"/>
      <c r="G16" s="3"/>
      <c r="H16" s="3"/>
      <c r="I16" s="3"/>
      <c r="J16" s="3"/>
    </row>
    <row r="18" spans="1:3" x14ac:dyDescent="0.2">
      <c r="A18" s="32" t="s">
        <v>77</v>
      </c>
    </row>
    <row r="19" spans="1:3" x14ac:dyDescent="0.2">
      <c r="A19" s="32" t="s">
        <v>78</v>
      </c>
    </row>
    <row r="22" spans="1:3" x14ac:dyDescent="0.2">
      <c r="A22" s="35" t="s">
        <v>152</v>
      </c>
      <c r="B22" s="35"/>
      <c r="C22" s="35"/>
    </row>
    <row r="23" spans="1:3" x14ac:dyDescent="0.2">
      <c r="A23" s="2" t="s">
        <v>79</v>
      </c>
    </row>
    <row r="24" spans="1:3" x14ac:dyDescent="0.2">
      <c r="A24" s="2" t="s">
        <v>80</v>
      </c>
    </row>
    <row r="25" spans="1:3" x14ac:dyDescent="0.2">
      <c r="A25" s="2" t="s">
        <v>81</v>
      </c>
    </row>
    <row r="26" spans="1:3" x14ac:dyDescent="0.2">
      <c r="A26" s="2" t="s">
        <v>82</v>
      </c>
    </row>
    <row r="27" spans="1:3" x14ac:dyDescent="0.2">
      <c r="A27" s="2" t="s">
        <v>83</v>
      </c>
    </row>
    <row r="28" spans="1:3" x14ac:dyDescent="0.2">
      <c r="A28" s="2" t="s">
        <v>84</v>
      </c>
    </row>
  </sheetData>
  <mergeCells count="1">
    <mergeCell ref="A1:C1"/>
  </mergeCells>
  <phoneticPr fontId="12" type="noConversion"/>
  <conditionalFormatting sqref="B3:C6 B9:C13">
    <cfRule type="cellIs" dxfId="0" priority="1" operator="equal">
      <formula>0</formula>
    </cfRule>
  </conditionalFormatting>
  <pageMargins left="0.75" right="0.75" top="1" bottom="1" header="0.5" footer="0.5"/>
  <pageSetup scale="98" fitToHeight="0"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4"/>
  <sheetViews>
    <sheetView workbookViewId="0">
      <selection activeCell="D39" sqref="A1:D39"/>
    </sheetView>
  </sheetViews>
  <sheetFormatPr defaultColWidth="9.140625" defaultRowHeight="13.5" x14ac:dyDescent="0.25"/>
  <cols>
    <col min="1" max="1" width="2.7109375" style="48" bestFit="1" customWidth="1"/>
    <col min="2" max="2" width="76.140625" style="48" customWidth="1"/>
    <col min="3" max="16384" width="9.140625" style="48"/>
  </cols>
  <sheetData>
    <row r="1" spans="1:5" ht="46.5" x14ac:dyDescent="0.7">
      <c r="A1" s="193" t="s">
        <v>243</v>
      </c>
      <c r="B1" s="193"/>
      <c r="C1" s="193"/>
      <c r="D1" s="193"/>
      <c r="E1" s="49"/>
    </row>
    <row r="2" spans="1:5" x14ac:dyDescent="0.25">
      <c r="E2" s="47"/>
    </row>
    <row r="3" spans="1:5" s="62" customFormat="1" ht="31.5" x14ac:dyDescent="0.5">
      <c r="A3" s="48"/>
      <c r="B3" s="50" t="s">
        <v>85</v>
      </c>
      <c r="C3" s="51" t="s">
        <v>86</v>
      </c>
      <c r="D3" s="51" t="s">
        <v>87</v>
      </c>
      <c r="E3" s="47"/>
    </row>
    <row r="4" spans="1:5" s="62" customFormat="1" ht="24" x14ac:dyDescent="0.4">
      <c r="A4" s="48"/>
      <c r="B4" s="52" t="s">
        <v>88</v>
      </c>
      <c r="C4" s="53"/>
      <c r="D4" s="53"/>
      <c r="E4" s="47"/>
    </row>
    <row r="5" spans="1:5" s="62" customFormat="1" ht="18.75" x14ac:dyDescent="0.3">
      <c r="A5" s="54">
        <v>1</v>
      </c>
      <c r="B5" s="55" t="s">
        <v>89</v>
      </c>
      <c r="C5" s="56"/>
      <c r="D5" s="56"/>
      <c r="E5" s="47"/>
    </row>
    <row r="6" spans="1:5" s="62" customFormat="1" ht="18.75" x14ac:dyDescent="0.3">
      <c r="A6" s="54">
        <v>2</v>
      </c>
      <c r="B6" s="63" t="s">
        <v>90</v>
      </c>
      <c r="C6" s="56"/>
      <c r="D6" s="56"/>
      <c r="E6" s="47"/>
    </row>
    <row r="7" spans="1:5" s="62" customFormat="1" ht="18.75" x14ac:dyDescent="0.3">
      <c r="A7" s="54">
        <v>3</v>
      </c>
      <c r="B7" s="55"/>
      <c r="C7" s="56"/>
      <c r="D7" s="56"/>
      <c r="E7" s="47"/>
    </row>
    <row r="8" spans="1:5" s="62" customFormat="1" ht="18.75" x14ac:dyDescent="0.3">
      <c r="A8" s="54">
        <v>4</v>
      </c>
      <c r="B8" s="55"/>
      <c r="C8" s="56"/>
      <c r="D8" s="56"/>
      <c r="E8" s="47"/>
    </row>
    <row r="9" spans="1:5" s="62" customFormat="1" ht="18.75" x14ac:dyDescent="0.3">
      <c r="A9" s="54">
        <v>5</v>
      </c>
      <c r="B9" s="56"/>
      <c r="C9" s="56"/>
      <c r="D9" s="56"/>
      <c r="E9" s="47"/>
    </row>
    <row r="10" spans="1:5" s="62" customFormat="1" ht="18.75" x14ac:dyDescent="0.3">
      <c r="A10" s="54">
        <v>6</v>
      </c>
      <c r="B10" s="56"/>
      <c r="C10" s="56"/>
      <c r="D10" s="56"/>
      <c r="E10" s="47"/>
    </row>
    <row r="11" spans="1:5" s="62" customFormat="1" ht="18.75" x14ac:dyDescent="0.3">
      <c r="A11" s="54">
        <v>7</v>
      </c>
      <c r="B11" s="56"/>
      <c r="C11" s="56"/>
      <c r="D11" s="56"/>
      <c r="E11" s="47"/>
    </row>
    <row r="12" spans="1:5" s="62" customFormat="1" ht="18.75" x14ac:dyDescent="0.3">
      <c r="A12" s="54">
        <v>8</v>
      </c>
      <c r="B12" s="56"/>
      <c r="C12" s="56"/>
      <c r="D12" s="56"/>
      <c r="E12" s="47"/>
    </row>
    <row r="13" spans="1:5" s="62" customFormat="1" x14ac:dyDescent="0.25">
      <c r="A13" s="48"/>
      <c r="B13" s="48"/>
      <c r="C13" s="48"/>
      <c r="D13" s="48"/>
      <c r="E13" s="47"/>
    </row>
    <row r="14" spans="1:5" s="62" customFormat="1" x14ac:dyDescent="0.25">
      <c r="A14" s="48"/>
      <c r="B14" s="48"/>
      <c r="C14" s="48"/>
      <c r="D14" s="48"/>
      <c r="E14" s="47"/>
    </row>
    <row r="15" spans="1:5" s="62" customFormat="1" x14ac:dyDescent="0.25">
      <c r="A15" s="48"/>
      <c r="B15" s="48"/>
      <c r="C15" s="48"/>
      <c r="D15" s="48"/>
      <c r="E15" s="47"/>
    </row>
    <row r="16" spans="1:5" s="62" customFormat="1" x14ac:dyDescent="0.25">
      <c r="A16" s="48"/>
      <c r="B16" s="48"/>
      <c r="C16" s="48"/>
      <c r="D16" s="48"/>
      <c r="E16" s="47"/>
    </row>
    <row r="17" spans="1:5" s="62" customFormat="1" ht="24" x14ac:dyDescent="0.4">
      <c r="A17" s="48"/>
      <c r="B17" s="57" t="s">
        <v>91</v>
      </c>
      <c r="C17" s="58"/>
      <c r="D17" s="58"/>
      <c r="E17" s="47"/>
    </row>
    <row r="18" spans="1:5" s="62" customFormat="1" ht="18.75" x14ac:dyDescent="0.3">
      <c r="A18" s="54">
        <v>1</v>
      </c>
      <c r="B18" s="59" t="s">
        <v>92</v>
      </c>
      <c r="C18" s="56"/>
      <c r="D18" s="56"/>
      <c r="E18" s="47"/>
    </row>
    <row r="19" spans="1:5" s="62" customFormat="1" ht="18.75" x14ac:dyDescent="0.3">
      <c r="A19" s="54">
        <v>2</v>
      </c>
      <c r="B19" s="59" t="s">
        <v>93</v>
      </c>
      <c r="C19" s="56"/>
      <c r="D19" s="56"/>
      <c r="E19" s="47"/>
    </row>
    <row r="20" spans="1:5" s="62" customFormat="1" ht="18.75" x14ac:dyDescent="0.3">
      <c r="A20" s="54">
        <v>3</v>
      </c>
      <c r="B20" s="59" t="s">
        <v>94</v>
      </c>
      <c r="C20" s="56"/>
      <c r="D20" s="56"/>
      <c r="E20" s="47"/>
    </row>
    <row r="21" spans="1:5" s="62" customFormat="1" ht="18.75" x14ac:dyDescent="0.3">
      <c r="A21" s="54">
        <v>4</v>
      </c>
      <c r="B21" s="59" t="s">
        <v>95</v>
      </c>
      <c r="C21" s="56"/>
      <c r="D21" s="56"/>
      <c r="E21" s="47"/>
    </row>
    <row r="22" spans="1:5" s="62" customFormat="1" ht="18.75" x14ac:dyDescent="0.3">
      <c r="A22" s="54">
        <v>5</v>
      </c>
      <c r="B22" s="59" t="s">
        <v>96</v>
      </c>
      <c r="C22" s="56"/>
      <c r="D22" s="56"/>
      <c r="E22" s="47"/>
    </row>
    <row r="23" spans="1:5" s="62" customFormat="1" ht="18.75" x14ac:dyDescent="0.3">
      <c r="A23" s="54">
        <v>6</v>
      </c>
      <c r="B23" s="55" t="s">
        <v>97</v>
      </c>
      <c r="C23" s="56"/>
      <c r="D23" s="56"/>
      <c r="E23" s="47"/>
    </row>
    <row r="24" spans="1:5" s="62" customFormat="1" ht="18.75" x14ac:dyDescent="0.3">
      <c r="A24" s="54">
        <v>7</v>
      </c>
      <c r="B24" s="55" t="s">
        <v>98</v>
      </c>
      <c r="C24" s="56"/>
      <c r="D24" s="56"/>
      <c r="E24" s="47"/>
    </row>
    <row r="25" spans="1:5" s="62" customFormat="1" ht="18.75" x14ac:dyDescent="0.3">
      <c r="A25" s="54">
        <v>8</v>
      </c>
      <c r="B25" s="56"/>
      <c r="C25" s="56"/>
      <c r="D25" s="56"/>
      <c r="E25" s="47"/>
    </row>
    <row r="26" spans="1:5" s="62" customFormat="1" x14ac:dyDescent="0.25">
      <c r="A26" s="48"/>
      <c r="B26" s="48"/>
      <c r="C26" s="48"/>
      <c r="D26" s="48"/>
      <c r="E26" s="47"/>
    </row>
    <row r="27" spans="1:5" s="62" customFormat="1" x14ac:dyDescent="0.25">
      <c r="A27" s="48"/>
      <c r="B27" s="48"/>
      <c r="C27" s="48"/>
      <c r="D27" s="48"/>
      <c r="E27" s="47"/>
    </row>
    <row r="28" spans="1:5" s="62" customFormat="1" x14ac:dyDescent="0.25">
      <c r="A28" s="48"/>
      <c r="B28" s="48"/>
      <c r="C28" s="48"/>
      <c r="D28" s="48"/>
      <c r="E28" s="47"/>
    </row>
    <row r="29" spans="1:5" s="62" customFormat="1" x14ac:dyDescent="0.25">
      <c r="A29" s="48"/>
      <c r="B29" s="48"/>
      <c r="C29" s="48"/>
      <c r="D29" s="48"/>
      <c r="E29" s="47"/>
    </row>
    <row r="30" spans="1:5" s="62" customFormat="1" ht="24" x14ac:dyDescent="0.4">
      <c r="A30" s="48"/>
      <c r="B30" s="60" t="s">
        <v>99</v>
      </c>
      <c r="C30" s="61"/>
      <c r="D30" s="61"/>
      <c r="E30" s="47"/>
    </row>
    <row r="31" spans="1:5" s="62" customFormat="1" ht="18.75" x14ac:dyDescent="0.3">
      <c r="A31" s="54">
        <v>1</v>
      </c>
      <c r="B31" s="56" t="s">
        <v>100</v>
      </c>
      <c r="C31" s="56"/>
      <c r="D31" s="56"/>
      <c r="E31" s="47"/>
    </row>
    <row r="32" spans="1:5" s="62" customFormat="1" ht="18.75" x14ac:dyDescent="0.3">
      <c r="A32" s="54">
        <v>2</v>
      </c>
      <c r="B32" s="56" t="s">
        <v>101</v>
      </c>
      <c r="C32" s="56"/>
      <c r="D32" s="56"/>
      <c r="E32" s="47"/>
    </row>
    <row r="33" spans="1:5" s="62" customFormat="1" ht="18.75" x14ac:dyDescent="0.3">
      <c r="A33" s="54">
        <v>3</v>
      </c>
      <c r="B33" s="56" t="s">
        <v>102</v>
      </c>
      <c r="C33" s="56"/>
      <c r="D33" s="56"/>
      <c r="E33" s="47"/>
    </row>
    <row r="34" spans="1:5" s="62" customFormat="1" ht="18.75" x14ac:dyDescent="0.3">
      <c r="A34" s="54">
        <v>4</v>
      </c>
      <c r="B34" s="56" t="s">
        <v>153</v>
      </c>
      <c r="C34" s="56"/>
      <c r="D34" s="56"/>
      <c r="E34" s="47"/>
    </row>
    <row r="35" spans="1:5" s="62" customFormat="1" ht="18.75" x14ac:dyDescent="0.3">
      <c r="A35" s="54">
        <v>5</v>
      </c>
      <c r="C35" s="56"/>
      <c r="D35" s="56"/>
      <c r="E35" s="47"/>
    </row>
    <row r="36" spans="1:5" s="62" customFormat="1" ht="18.75" x14ac:dyDescent="0.3">
      <c r="A36" s="54">
        <v>6</v>
      </c>
      <c r="B36" s="56"/>
      <c r="C36" s="56"/>
      <c r="D36" s="56"/>
      <c r="E36" s="47"/>
    </row>
    <row r="37" spans="1:5" s="62" customFormat="1" ht="18.75" x14ac:dyDescent="0.3">
      <c r="A37" s="54">
        <v>7</v>
      </c>
      <c r="B37" s="56"/>
      <c r="C37" s="56"/>
      <c r="D37" s="56"/>
      <c r="E37" s="47"/>
    </row>
    <row r="38" spans="1:5" s="62" customFormat="1" ht="18.75" x14ac:dyDescent="0.3">
      <c r="A38" s="54">
        <v>8</v>
      </c>
      <c r="B38" s="56"/>
      <c r="C38" s="56"/>
      <c r="D38" s="56"/>
      <c r="E38" s="47"/>
    </row>
    <row r="39" spans="1:5" s="62" customFormat="1" x14ac:dyDescent="0.25">
      <c r="A39" s="48"/>
      <c r="B39" s="48"/>
      <c r="C39" s="48"/>
      <c r="D39" s="48"/>
      <c r="E39" s="47"/>
    </row>
    <row r="40" spans="1:5" s="62" customFormat="1" x14ac:dyDescent="0.25">
      <c r="A40" s="48"/>
      <c r="B40" s="48"/>
      <c r="C40" s="48"/>
      <c r="D40" s="48"/>
      <c r="E40" s="47"/>
    </row>
    <row r="41" spans="1:5" s="62" customFormat="1" x14ac:dyDescent="0.2"/>
    <row r="42" spans="1:5" s="62" customFormat="1" x14ac:dyDescent="0.2"/>
    <row r="43" spans="1:5" s="62" customFormat="1" x14ac:dyDescent="0.2"/>
    <row r="44" spans="1:5" s="62" customFormat="1" x14ac:dyDescent="0.2"/>
    <row r="45" spans="1:5" s="62" customFormat="1" x14ac:dyDescent="0.2"/>
    <row r="46" spans="1:5" s="62" customFormat="1" x14ac:dyDescent="0.2"/>
    <row r="47" spans="1:5" s="62" customFormat="1" x14ac:dyDescent="0.2"/>
    <row r="48" spans="1:5" s="62" customFormat="1" x14ac:dyDescent="0.2"/>
    <row r="49" s="62" customFormat="1" x14ac:dyDescent="0.2"/>
    <row r="50" s="62" customFormat="1" x14ac:dyDescent="0.2"/>
    <row r="51" s="62" customFormat="1" x14ac:dyDescent="0.2"/>
    <row r="52" s="62" customFormat="1" x14ac:dyDescent="0.2"/>
    <row r="53" s="62" customFormat="1" x14ac:dyDescent="0.2"/>
    <row r="54" s="62" customFormat="1" x14ac:dyDescent="0.2"/>
    <row r="55" s="62" customFormat="1" x14ac:dyDescent="0.2"/>
    <row r="57" s="62" customFormat="1" x14ac:dyDescent="0.2"/>
    <row r="58" s="62" customFormat="1" x14ac:dyDescent="0.2"/>
    <row r="59" s="62" customFormat="1" x14ac:dyDescent="0.2"/>
    <row r="60" s="62" customFormat="1" x14ac:dyDescent="0.2"/>
    <row r="61" s="62" customFormat="1" x14ac:dyDescent="0.2"/>
    <row r="62" s="62" customFormat="1" x14ac:dyDescent="0.2"/>
    <row r="63" s="62" customFormat="1" x14ac:dyDescent="0.2"/>
    <row r="64" s="62" customFormat="1" x14ac:dyDescent="0.2"/>
  </sheetData>
  <mergeCells count="1">
    <mergeCell ref="A1:D1"/>
  </mergeCells>
  <pageMargins left="0.7" right="0.7" top="0.75" bottom="0.75" header="0.3" footer="0.3"/>
  <pageSetup scale="95"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C7FB-2FE0-46BA-83BA-E0C7BAF71467}">
  <sheetPr>
    <pageSetUpPr fitToPage="1"/>
  </sheetPr>
  <dimension ref="A1:U64"/>
  <sheetViews>
    <sheetView topLeftCell="G33" workbookViewId="0">
      <selection activeCell="O63" sqref="A1:O63"/>
    </sheetView>
  </sheetViews>
  <sheetFormatPr defaultColWidth="9.140625" defaultRowHeight="12.75" x14ac:dyDescent="0.2"/>
  <cols>
    <col min="1" max="1" width="17.85546875" style="186" hidden="1" customWidth="1"/>
    <col min="2" max="2" width="2.7109375" style="186" hidden="1" customWidth="1"/>
    <col min="3" max="3" width="10.7109375" style="186" hidden="1" customWidth="1"/>
    <col min="4" max="4" width="2.7109375" style="186" hidden="1" customWidth="1"/>
    <col min="5" max="5" width="12.42578125" style="187" hidden="1" customWidth="1"/>
    <col min="6" max="6" width="2.7109375" style="76" hidden="1" customWidth="1"/>
    <col min="7" max="7" width="26.42578125" style="76" customWidth="1"/>
    <col min="8" max="8" width="13" style="76" customWidth="1"/>
    <col min="9" max="9" width="21.42578125" style="76" customWidth="1"/>
    <col min="10" max="10" width="4.140625" style="76" customWidth="1"/>
    <col min="11" max="11" width="11.28515625" style="186" customWidth="1"/>
    <col min="12" max="12" width="2.7109375" style="186" customWidth="1"/>
    <col min="13" max="13" width="12.28515625" style="186" customWidth="1"/>
    <col min="14" max="14" width="2.7109375" style="186" customWidth="1"/>
    <col min="15" max="15" width="11.28515625" style="187" customWidth="1"/>
    <col min="16" max="16" width="0.85546875" style="76" customWidth="1"/>
    <col min="17" max="16384" width="9.140625" style="76"/>
  </cols>
  <sheetData>
    <row r="1" spans="1:21" ht="19.5" thickBot="1" x14ac:dyDescent="0.25">
      <c r="A1" s="73" t="s">
        <v>154</v>
      </c>
      <c r="B1" s="74"/>
      <c r="C1" s="74"/>
      <c r="D1" s="74"/>
      <c r="E1" s="75"/>
      <c r="G1" s="203" t="s">
        <v>155</v>
      </c>
      <c r="H1" s="203"/>
      <c r="I1" s="203"/>
      <c r="J1" s="77"/>
      <c r="K1" s="78"/>
      <c r="L1" s="78"/>
      <c r="M1" s="78"/>
      <c r="N1" s="78"/>
      <c r="O1" s="79"/>
      <c r="P1" s="77"/>
    </row>
    <row r="2" spans="1:21" ht="18" customHeight="1" thickTop="1" x14ac:dyDescent="0.2">
      <c r="A2" s="80"/>
      <c r="B2" s="80"/>
      <c r="C2" s="80" t="s">
        <v>156</v>
      </c>
      <c r="D2" s="80"/>
      <c r="E2" s="81">
        <v>39644</v>
      </c>
      <c r="G2" s="82" t="s">
        <v>157</v>
      </c>
      <c r="H2" s="204"/>
      <c r="I2" s="204"/>
      <c r="J2" s="77"/>
      <c r="K2" s="83"/>
      <c r="L2" s="83"/>
      <c r="M2" s="83" t="s">
        <v>156</v>
      </c>
      <c r="N2" s="83"/>
      <c r="O2" s="84"/>
      <c r="P2" s="77"/>
    </row>
    <row r="3" spans="1:21" s="91" customFormat="1" ht="15" customHeight="1" x14ac:dyDescent="0.2">
      <c r="A3" s="85"/>
      <c r="B3" s="80"/>
      <c r="C3" s="86"/>
      <c r="D3" s="86"/>
      <c r="E3" s="86"/>
      <c r="F3" s="87"/>
      <c r="G3" s="88"/>
      <c r="H3" s="196"/>
      <c r="I3" s="196"/>
      <c r="J3" s="90"/>
      <c r="K3" s="83"/>
      <c r="L3" s="83"/>
      <c r="M3" s="89"/>
      <c r="N3" s="88"/>
      <c r="O3" s="88"/>
      <c r="P3" s="88"/>
    </row>
    <row r="4" spans="1:21" s="91" customFormat="1" ht="15" customHeight="1" x14ac:dyDescent="0.2">
      <c r="A4" s="80"/>
      <c r="B4" s="80"/>
      <c r="C4" s="80" t="s">
        <v>158</v>
      </c>
      <c r="D4" s="80"/>
      <c r="E4" s="92">
        <v>1234</v>
      </c>
      <c r="G4" s="88" t="s">
        <v>159</v>
      </c>
      <c r="H4" s="199">
        <f>'3. Leadership Development'!B3</f>
        <v>0</v>
      </c>
      <c r="I4" s="199"/>
      <c r="J4" s="88"/>
      <c r="K4" s="83"/>
      <c r="L4" s="83"/>
      <c r="M4" s="83" t="s">
        <v>160</v>
      </c>
      <c r="N4" s="83"/>
      <c r="O4" s="93"/>
      <c r="P4" s="88"/>
      <c r="U4" s="94"/>
    </row>
    <row r="5" spans="1:21" s="91" customFormat="1" x14ac:dyDescent="0.2">
      <c r="A5" s="80"/>
      <c r="B5" s="80"/>
      <c r="C5" s="86"/>
      <c r="D5" s="86"/>
      <c r="E5" s="86"/>
      <c r="F5" s="87"/>
      <c r="G5" s="88" t="s">
        <v>161</v>
      </c>
      <c r="H5" s="199">
        <f>'3. Leadership Development'!B9</f>
        <v>0</v>
      </c>
      <c r="I5" s="199"/>
      <c r="J5" s="90"/>
      <c r="K5" s="83"/>
      <c r="L5" s="83"/>
      <c r="M5" s="95"/>
      <c r="N5" s="88"/>
      <c r="O5" s="88"/>
      <c r="P5" s="88"/>
    </row>
    <row r="6" spans="1:21" s="91" customFormat="1" ht="15" customHeight="1" x14ac:dyDescent="0.2">
      <c r="A6" s="96"/>
      <c r="B6" s="96"/>
      <c r="C6" s="80" t="s">
        <v>162</v>
      </c>
      <c r="D6" s="80"/>
      <c r="E6" s="92" t="s">
        <v>163</v>
      </c>
      <c r="F6" s="87"/>
      <c r="G6" s="88" t="s">
        <v>164</v>
      </c>
      <c r="H6" s="199">
        <f>'3. Leadership Development'!B10</f>
        <v>0</v>
      </c>
      <c r="I6" s="199"/>
      <c r="J6" s="90"/>
      <c r="K6" s="90"/>
      <c r="L6" s="90"/>
      <c r="M6" s="83" t="s">
        <v>162</v>
      </c>
      <c r="N6" s="83"/>
      <c r="O6" s="93"/>
      <c r="P6" s="88"/>
    </row>
    <row r="7" spans="1:21" s="91" customFormat="1" ht="15" customHeight="1" x14ac:dyDescent="0.2">
      <c r="A7" s="97"/>
      <c r="B7" s="97"/>
      <c r="C7" s="86"/>
      <c r="D7" s="86"/>
      <c r="E7" s="86"/>
      <c r="G7" s="88" t="s">
        <v>165</v>
      </c>
      <c r="H7" s="199"/>
      <c r="I7" s="199"/>
      <c r="J7" s="88"/>
      <c r="K7" s="89"/>
      <c r="L7" s="89"/>
      <c r="M7" s="95"/>
      <c r="N7" s="88"/>
      <c r="O7" s="88"/>
      <c r="P7" s="88"/>
    </row>
    <row r="8" spans="1:21" s="91" customFormat="1" ht="15" customHeight="1" x14ac:dyDescent="0.2">
      <c r="A8" s="97"/>
      <c r="B8" s="97"/>
      <c r="C8" s="98" t="s">
        <v>166</v>
      </c>
      <c r="D8" s="80"/>
      <c r="E8" s="92">
        <v>50</v>
      </c>
      <c r="G8" s="88"/>
      <c r="H8" s="99"/>
      <c r="I8" s="99"/>
      <c r="J8" s="88"/>
      <c r="K8" s="89"/>
      <c r="L8" s="89"/>
      <c r="M8" s="83" t="s">
        <v>167</v>
      </c>
      <c r="N8" s="83"/>
      <c r="O8" s="100"/>
      <c r="P8" s="88"/>
    </row>
    <row r="9" spans="1:21" s="91" customFormat="1" ht="15" customHeight="1" x14ac:dyDescent="0.2">
      <c r="A9" s="97"/>
      <c r="B9" s="97"/>
      <c r="C9" s="98" t="s">
        <v>168</v>
      </c>
      <c r="D9" s="80"/>
      <c r="E9" s="92">
        <v>10</v>
      </c>
      <c r="G9" s="88"/>
      <c r="H9" s="99"/>
      <c r="I9" s="99"/>
      <c r="J9" s="88"/>
      <c r="K9" s="89"/>
      <c r="L9" s="89"/>
      <c r="M9" s="83" t="s">
        <v>168</v>
      </c>
      <c r="N9" s="83"/>
      <c r="O9" s="100"/>
      <c r="P9" s="88"/>
    </row>
    <row r="10" spans="1:21" s="91" customFormat="1" ht="12" customHeight="1" thickBot="1" x14ac:dyDescent="0.25">
      <c r="A10" s="101"/>
      <c r="B10" s="101"/>
      <c r="C10" s="102"/>
      <c r="D10" s="102"/>
      <c r="E10" s="103"/>
      <c r="F10" s="104"/>
      <c r="G10" s="105"/>
      <c r="H10" s="200"/>
      <c r="I10" s="200"/>
      <c r="J10" s="107"/>
      <c r="K10" s="108"/>
      <c r="L10" s="108"/>
      <c r="M10" s="106"/>
      <c r="N10" s="106"/>
      <c r="O10" s="109"/>
      <c r="P10" s="88"/>
    </row>
    <row r="11" spans="1:21" s="91" customFormat="1" ht="19.5" thickTop="1" x14ac:dyDescent="0.2">
      <c r="A11" s="92"/>
      <c r="B11" s="92"/>
      <c r="C11" s="110" t="s">
        <v>169</v>
      </c>
      <c r="D11" s="92"/>
      <c r="E11" s="111"/>
      <c r="F11" s="87"/>
      <c r="G11" s="112"/>
      <c r="H11" s="112"/>
      <c r="I11" s="112"/>
      <c r="J11" s="90"/>
      <c r="K11" s="113"/>
      <c r="L11" s="113"/>
      <c r="M11" s="114" t="s">
        <v>170</v>
      </c>
      <c r="N11" s="113"/>
      <c r="O11" s="115"/>
      <c r="P11" s="88"/>
    </row>
    <row r="12" spans="1:21" s="91" customFormat="1" ht="18.75" x14ac:dyDescent="0.2">
      <c r="A12" s="96" t="s">
        <v>171</v>
      </c>
      <c r="B12" s="96"/>
      <c r="C12" s="96" t="s">
        <v>172</v>
      </c>
      <c r="D12" s="96"/>
      <c r="E12" s="116" t="s">
        <v>173</v>
      </c>
      <c r="G12" s="117"/>
      <c r="H12" s="117"/>
      <c r="I12" s="117"/>
      <c r="J12" s="88"/>
      <c r="K12" s="90" t="s">
        <v>171</v>
      </c>
      <c r="L12" s="90"/>
      <c r="M12" s="90" t="s">
        <v>172</v>
      </c>
      <c r="N12" s="90"/>
      <c r="O12" s="118" t="s">
        <v>173</v>
      </c>
      <c r="P12" s="88"/>
    </row>
    <row r="13" spans="1:21" s="91" customFormat="1" ht="9.75" customHeight="1" x14ac:dyDescent="0.2">
      <c r="A13" s="96" t="s">
        <v>174</v>
      </c>
      <c r="B13" s="96"/>
      <c r="C13" s="96" t="s">
        <v>175</v>
      </c>
      <c r="D13" s="96"/>
      <c r="E13" s="116" t="s">
        <v>176</v>
      </c>
      <c r="G13" s="88"/>
      <c r="H13" s="88"/>
      <c r="I13" s="88"/>
      <c r="J13" s="88"/>
      <c r="K13" s="90" t="s">
        <v>174</v>
      </c>
      <c r="L13" s="90"/>
      <c r="M13" s="90" t="s">
        <v>175</v>
      </c>
      <c r="N13" s="90"/>
      <c r="O13" s="118" t="s">
        <v>176</v>
      </c>
      <c r="P13" s="88"/>
    </row>
    <row r="14" spans="1:21" s="91" customFormat="1" ht="18" customHeight="1" x14ac:dyDescent="0.2">
      <c r="A14" s="92" t="s">
        <v>177</v>
      </c>
      <c r="B14" s="96"/>
      <c r="C14" s="92" t="s">
        <v>178</v>
      </c>
      <c r="D14" s="96"/>
      <c r="E14" s="111" t="s">
        <v>179</v>
      </c>
      <c r="G14" s="119" t="s">
        <v>180</v>
      </c>
      <c r="H14" s="88"/>
      <c r="I14" s="88"/>
      <c r="J14" s="88"/>
      <c r="K14" s="113" t="s">
        <v>181</v>
      </c>
      <c r="L14" s="90"/>
      <c r="M14" s="113" t="s">
        <v>178</v>
      </c>
      <c r="N14" s="90"/>
      <c r="O14" s="115" t="s">
        <v>179</v>
      </c>
      <c r="P14" s="88"/>
    </row>
    <row r="15" spans="1:21" s="91" customFormat="1" ht="15" customHeight="1" x14ac:dyDescent="0.2">
      <c r="A15" s="120">
        <v>15</v>
      </c>
      <c r="B15" s="96"/>
      <c r="C15" s="121">
        <v>60</v>
      </c>
      <c r="D15" s="96"/>
      <c r="E15" s="122">
        <f>+A15*C15</f>
        <v>900</v>
      </c>
      <c r="G15" s="88" t="s">
        <v>182</v>
      </c>
      <c r="H15" s="123" t="s">
        <v>183</v>
      </c>
      <c r="I15" s="123"/>
      <c r="J15" s="88"/>
      <c r="K15" s="124">
        <v>115</v>
      </c>
      <c r="L15" s="90"/>
      <c r="M15" s="125">
        <f>O8</f>
        <v>0</v>
      </c>
      <c r="N15" s="90"/>
      <c r="O15" s="124">
        <f>IF(M15="","",K15*M15)</f>
        <v>0</v>
      </c>
      <c r="P15" s="88"/>
      <c r="R15" s="91" t="s">
        <v>184</v>
      </c>
    </row>
    <row r="16" spans="1:21" s="91" customFormat="1" ht="12" customHeight="1" x14ac:dyDescent="0.2">
      <c r="A16" s="126"/>
      <c r="B16" s="126"/>
      <c r="C16" s="97"/>
      <c r="D16" s="97"/>
      <c r="E16" s="127"/>
      <c r="G16" s="88"/>
      <c r="H16" s="88" t="s">
        <v>185</v>
      </c>
      <c r="I16" s="88"/>
      <c r="J16" s="88"/>
      <c r="K16" s="124">
        <v>60</v>
      </c>
      <c r="L16" s="128"/>
      <c r="M16" s="129">
        <f>O9</f>
        <v>0</v>
      </c>
      <c r="N16" s="89"/>
      <c r="O16" s="124">
        <f>IF(M16="","",K16*M16)</f>
        <v>0</v>
      </c>
      <c r="P16" s="88"/>
      <c r="R16" s="91" t="s">
        <v>184</v>
      </c>
    </row>
    <row r="17" spans="1:18" s="91" customFormat="1" ht="12" customHeight="1" x14ac:dyDescent="0.2">
      <c r="A17" s="130">
        <v>20</v>
      </c>
      <c r="B17" s="126"/>
      <c r="C17" s="131">
        <v>1</v>
      </c>
      <c r="D17" s="97"/>
      <c r="E17" s="132">
        <f>+A17*C17</f>
        <v>20</v>
      </c>
      <c r="G17" s="88" t="s">
        <v>186</v>
      </c>
      <c r="H17" s="123" t="s">
        <v>187</v>
      </c>
      <c r="I17" s="123"/>
      <c r="J17" s="88"/>
      <c r="K17" s="133"/>
      <c r="L17" s="128"/>
      <c r="M17" s="129"/>
      <c r="N17" s="89"/>
      <c r="O17" s="124">
        <v>100</v>
      </c>
      <c r="P17" s="88"/>
    </row>
    <row r="18" spans="1:18" s="91" customFormat="1" ht="12" customHeight="1" x14ac:dyDescent="0.2">
      <c r="A18" s="126"/>
      <c r="B18" s="126"/>
      <c r="C18" s="97"/>
      <c r="D18" s="97"/>
      <c r="E18" s="127"/>
      <c r="G18" s="88"/>
      <c r="H18" s="88"/>
      <c r="I18" s="88"/>
      <c r="J18" s="88"/>
      <c r="K18" s="134"/>
      <c r="L18" s="128"/>
      <c r="M18" s="135"/>
      <c r="N18" s="89"/>
      <c r="O18" s="136"/>
      <c r="P18" s="88"/>
    </row>
    <row r="19" spans="1:18" s="91" customFormat="1" ht="12" customHeight="1" x14ac:dyDescent="0.2">
      <c r="A19" s="130">
        <v>12</v>
      </c>
      <c r="B19" s="126"/>
      <c r="C19" s="131">
        <v>50</v>
      </c>
      <c r="D19" s="97"/>
      <c r="E19" s="132">
        <f>+A19*C19</f>
        <v>600</v>
      </c>
      <c r="G19" s="137" t="s">
        <v>188</v>
      </c>
      <c r="H19" s="123" t="s">
        <v>189</v>
      </c>
      <c r="I19" s="123"/>
      <c r="J19" s="88"/>
      <c r="K19" s="124">
        <v>15</v>
      </c>
      <c r="L19" s="128"/>
      <c r="M19" s="125">
        <f>O8+O9</f>
        <v>0</v>
      </c>
      <c r="N19" s="89"/>
      <c r="O19" s="124">
        <f>IF(M19="","",K19*M19)</f>
        <v>0</v>
      </c>
      <c r="P19" s="88"/>
      <c r="R19" s="91" t="s">
        <v>184</v>
      </c>
    </row>
    <row r="20" spans="1:18" s="91" customFormat="1" ht="12" customHeight="1" x14ac:dyDescent="0.2">
      <c r="A20" s="126"/>
      <c r="B20" s="126"/>
      <c r="C20" s="97"/>
      <c r="D20" s="97"/>
      <c r="E20" s="127"/>
      <c r="G20" s="88"/>
      <c r="H20" s="88"/>
      <c r="I20" s="88"/>
      <c r="J20" s="88"/>
      <c r="K20" s="138"/>
      <c r="L20" s="128"/>
      <c r="M20" s="139"/>
      <c r="N20" s="89"/>
      <c r="O20" s="140"/>
      <c r="P20" s="88"/>
    </row>
    <row r="21" spans="1:18" s="91" customFormat="1" ht="12" customHeight="1" x14ac:dyDescent="0.2">
      <c r="A21" s="126"/>
      <c r="B21" s="126"/>
      <c r="C21" s="97"/>
      <c r="D21" s="97"/>
      <c r="E21" s="127"/>
      <c r="G21" s="88" t="s">
        <v>190</v>
      </c>
      <c r="H21" s="141" t="s">
        <v>191</v>
      </c>
      <c r="I21" s="141"/>
      <c r="J21" s="88"/>
      <c r="K21" s="128"/>
      <c r="L21" s="128"/>
      <c r="M21" s="129"/>
      <c r="N21" s="89"/>
      <c r="O21" s="142"/>
      <c r="P21" s="88"/>
    </row>
    <row r="22" spans="1:18" s="91" customFormat="1" ht="12" customHeight="1" x14ac:dyDescent="0.2">
      <c r="A22" s="126"/>
      <c r="B22" s="126"/>
      <c r="C22" s="97"/>
      <c r="D22" s="97"/>
      <c r="E22" s="127"/>
      <c r="G22" s="88"/>
      <c r="H22" s="88"/>
      <c r="I22" s="88"/>
      <c r="J22" s="88"/>
      <c r="K22" s="143"/>
      <c r="L22" s="88"/>
      <c r="M22" s="135"/>
      <c r="N22" s="88"/>
      <c r="O22" s="143"/>
      <c r="P22" s="88"/>
    </row>
    <row r="23" spans="1:18" s="91" customFormat="1" ht="12" customHeight="1" x14ac:dyDescent="0.2">
      <c r="A23" s="130">
        <v>12</v>
      </c>
      <c r="B23" s="126"/>
      <c r="C23" s="131">
        <v>50</v>
      </c>
      <c r="D23" s="97"/>
      <c r="E23" s="132">
        <f>+A23*C23</f>
        <v>600</v>
      </c>
      <c r="G23" s="88"/>
      <c r="H23" s="144"/>
      <c r="I23" s="144"/>
      <c r="J23" s="88"/>
      <c r="K23" s="145">
        <v>20</v>
      </c>
      <c r="L23" s="128"/>
      <c r="M23" s="135">
        <f>O8</f>
        <v>0</v>
      </c>
      <c r="N23" s="89"/>
      <c r="O23" s="124">
        <f>IF(K23="","",K23*M23)</f>
        <v>0</v>
      </c>
      <c r="P23" s="88"/>
    </row>
    <row r="24" spans="1:18" s="91" customFormat="1" ht="12" customHeight="1" x14ac:dyDescent="0.2">
      <c r="A24" s="126"/>
      <c r="B24" s="126"/>
      <c r="C24" s="97"/>
      <c r="D24" s="97"/>
      <c r="E24" s="127"/>
      <c r="G24" s="88" t="s">
        <v>192</v>
      </c>
      <c r="H24" s="88"/>
      <c r="I24" s="88"/>
      <c r="J24" s="88"/>
      <c r="K24" s="146"/>
      <c r="L24" s="128"/>
      <c r="M24" s="139"/>
      <c r="N24" s="89"/>
      <c r="O24" s="146"/>
      <c r="P24" s="88"/>
    </row>
    <row r="25" spans="1:18" s="91" customFormat="1" ht="12" customHeight="1" x14ac:dyDescent="0.2">
      <c r="A25" s="130">
        <v>10</v>
      </c>
      <c r="B25" s="126"/>
      <c r="C25" s="131">
        <v>50</v>
      </c>
      <c r="D25" s="97"/>
      <c r="E25" s="132">
        <f>+A25*C25</f>
        <v>500</v>
      </c>
      <c r="G25" s="147" t="s">
        <v>193</v>
      </c>
      <c r="H25" s="123" t="s">
        <v>194</v>
      </c>
      <c r="I25" s="123"/>
      <c r="J25" s="88"/>
      <c r="K25" s="145">
        <v>40</v>
      </c>
      <c r="L25" s="128"/>
      <c r="M25" s="135"/>
      <c r="N25" s="89"/>
      <c r="O25" s="124">
        <f>IF(K25="","",K25*M25)</f>
        <v>0</v>
      </c>
      <c r="P25" s="88"/>
    </row>
    <row r="26" spans="1:18" s="91" customFormat="1" ht="12" customHeight="1" x14ac:dyDescent="0.2">
      <c r="A26" s="126"/>
      <c r="B26" s="126"/>
      <c r="C26" s="97"/>
      <c r="D26" s="97"/>
      <c r="E26" s="127"/>
      <c r="G26" s="88"/>
      <c r="H26" s="88"/>
      <c r="I26" s="88"/>
      <c r="J26" s="88"/>
      <c r="K26" s="138"/>
      <c r="L26" s="128"/>
      <c r="M26" s="139"/>
      <c r="N26" s="89"/>
      <c r="O26" s="140"/>
      <c r="P26" s="88"/>
    </row>
    <row r="27" spans="1:18" s="91" customFormat="1" ht="12" customHeight="1" x14ac:dyDescent="0.2">
      <c r="A27" s="130">
        <v>10</v>
      </c>
      <c r="B27" s="126"/>
      <c r="C27" s="131">
        <v>6</v>
      </c>
      <c r="D27" s="97"/>
      <c r="E27" s="132">
        <f>+A27*C27</f>
        <v>60</v>
      </c>
      <c r="G27" s="147" t="s">
        <v>195</v>
      </c>
      <c r="H27" s="123" t="s">
        <v>196</v>
      </c>
      <c r="I27" s="123"/>
      <c r="J27" s="88"/>
      <c r="K27" s="145">
        <v>25</v>
      </c>
      <c r="L27" s="128"/>
      <c r="M27" s="135">
        <f>O9</f>
        <v>0</v>
      </c>
      <c r="N27" s="89"/>
      <c r="O27" s="124">
        <f>IF(K27="","",K27*M27)</f>
        <v>0</v>
      </c>
      <c r="P27" s="88"/>
    </row>
    <row r="28" spans="1:18" s="91" customFormat="1" ht="12" customHeight="1" x14ac:dyDescent="0.2">
      <c r="A28" s="126"/>
      <c r="B28" s="126"/>
      <c r="C28" s="97"/>
      <c r="D28" s="97"/>
      <c r="E28" s="127"/>
      <c r="G28" s="88"/>
      <c r="H28" s="88"/>
      <c r="I28" s="88"/>
      <c r="J28" s="88"/>
      <c r="K28" s="133"/>
      <c r="L28" s="128"/>
      <c r="M28" s="129"/>
      <c r="N28" s="89"/>
      <c r="O28" s="133"/>
      <c r="P28" s="88"/>
    </row>
    <row r="29" spans="1:18" s="91" customFormat="1" ht="15" customHeight="1" x14ac:dyDescent="0.2">
      <c r="A29" s="130">
        <v>10</v>
      </c>
      <c r="B29" s="126"/>
      <c r="C29" s="131">
        <v>50</v>
      </c>
      <c r="D29" s="97"/>
      <c r="E29" s="132">
        <f>+A29*C29</f>
        <v>500</v>
      </c>
      <c r="G29" s="88" t="s">
        <v>197</v>
      </c>
      <c r="H29" s="201"/>
      <c r="I29" s="201"/>
      <c r="J29" s="88"/>
      <c r="K29" s="145"/>
      <c r="L29" s="128"/>
      <c r="M29" s="135"/>
      <c r="N29" s="89"/>
      <c r="O29" s="124" t="str">
        <f>IF(M29="","",K29*M29)</f>
        <v/>
      </c>
      <c r="P29" s="88"/>
    </row>
    <row r="30" spans="1:18" s="91" customFormat="1" ht="15" customHeight="1" x14ac:dyDescent="0.2">
      <c r="A30" s="130">
        <v>8</v>
      </c>
      <c r="B30" s="126"/>
      <c r="C30" s="131">
        <v>50</v>
      </c>
      <c r="D30" s="97"/>
      <c r="E30" s="132">
        <f>+A30*C30</f>
        <v>400</v>
      </c>
      <c r="G30" s="88" t="s">
        <v>198</v>
      </c>
      <c r="H30" s="202" t="s">
        <v>199</v>
      </c>
      <c r="I30" s="202"/>
      <c r="J30" s="88"/>
      <c r="K30" s="145">
        <v>10</v>
      </c>
      <c r="L30" s="128"/>
      <c r="M30" s="135">
        <f>O8</f>
        <v>0</v>
      </c>
      <c r="N30" s="89"/>
      <c r="O30" s="124">
        <f>IF(M30="","",K30*M30)</f>
        <v>0</v>
      </c>
      <c r="P30" s="88"/>
    </row>
    <row r="31" spans="1:18" s="91" customFormat="1" ht="15" customHeight="1" x14ac:dyDescent="0.2">
      <c r="A31" s="130">
        <v>6</v>
      </c>
      <c r="B31" s="126"/>
      <c r="C31" s="131">
        <v>10</v>
      </c>
      <c r="D31" s="97"/>
      <c r="E31" s="132">
        <f>+A31*C31</f>
        <v>60</v>
      </c>
      <c r="G31" s="88"/>
      <c r="H31" s="201"/>
      <c r="I31" s="201"/>
      <c r="J31" s="88"/>
      <c r="K31" s="145"/>
      <c r="L31" s="128"/>
      <c r="M31" s="135"/>
      <c r="N31" s="89"/>
      <c r="O31" s="124"/>
      <c r="P31" s="88"/>
    </row>
    <row r="32" spans="1:18" s="91" customFormat="1" ht="15" customHeight="1" x14ac:dyDescent="0.2">
      <c r="A32" s="130">
        <v>5</v>
      </c>
      <c r="B32" s="126"/>
      <c r="C32" s="131">
        <v>50</v>
      </c>
      <c r="D32" s="97"/>
      <c r="E32" s="132">
        <f>+A32*C32</f>
        <v>250</v>
      </c>
      <c r="G32" s="88"/>
      <c r="H32" s="202"/>
      <c r="I32" s="202"/>
      <c r="J32" s="88"/>
      <c r="K32" s="145"/>
      <c r="L32" s="128"/>
      <c r="M32" s="135"/>
      <c r="N32" s="89"/>
      <c r="O32" s="124" t="str">
        <f>IF(K32="","",K32*M32)</f>
        <v/>
      </c>
      <c r="P32" s="88"/>
    </row>
    <row r="33" spans="1:16" s="91" customFormat="1" ht="12" customHeight="1" x14ac:dyDescent="0.2">
      <c r="A33" s="126"/>
      <c r="B33" s="126"/>
      <c r="C33" s="97"/>
      <c r="D33" s="97"/>
      <c r="E33" s="127"/>
      <c r="G33" s="88"/>
      <c r="H33" s="88"/>
      <c r="I33" s="88"/>
      <c r="J33" s="88"/>
      <c r="K33" s="133"/>
      <c r="L33" s="128"/>
      <c r="M33" s="129"/>
      <c r="N33" s="89"/>
      <c r="O33" s="133"/>
      <c r="P33" s="88"/>
    </row>
    <row r="34" spans="1:16" s="91" customFormat="1" ht="12" customHeight="1" x14ac:dyDescent="0.2">
      <c r="A34" s="126"/>
      <c r="B34" s="126"/>
      <c r="C34" s="97"/>
      <c r="D34" s="97"/>
      <c r="E34" s="127"/>
      <c r="F34" s="148"/>
      <c r="G34" s="88" t="s">
        <v>200</v>
      </c>
      <c r="H34" s="196"/>
      <c r="I34" s="196"/>
      <c r="J34" s="89"/>
      <c r="K34" s="134"/>
      <c r="L34" s="128"/>
      <c r="M34" s="135"/>
      <c r="N34" s="89"/>
      <c r="O34" s="136"/>
      <c r="P34" s="88"/>
    </row>
    <row r="35" spans="1:16" s="91" customFormat="1" ht="15" customHeight="1" x14ac:dyDescent="0.2">
      <c r="A35" s="130">
        <v>10</v>
      </c>
      <c r="B35" s="126"/>
      <c r="C35" s="131">
        <v>50</v>
      </c>
      <c r="D35" s="97"/>
      <c r="E35" s="132">
        <f>+A35*C35</f>
        <v>500</v>
      </c>
      <c r="G35" s="147" t="s">
        <v>201</v>
      </c>
      <c r="H35" s="197" t="s">
        <v>202</v>
      </c>
      <c r="I35" s="197"/>
      <c r="J35" s="88"/>
      <c r="K35" s="145">
        <v>60</v>
      </c>
      <c r="L35" s="128"/>
      <c r="M35" s="135">
        <f>O7</f>
        <v>0</v>
      </c>
      <c r="N35" s="89"/>
      <c r="O35" s="124">
        <f>IF(K35="","",K35*M35)</f>
        <v>0</v>
      </c>
      <c r="P35" s="88"/>
    </row>
    <row r="36" spans="1:16" s="91" customFormat="1" ht="15" customHeight="1" x14ac:dyDescent="0.2">
      <c r="A36" s="126"/>
      <c r="B36" s="126"/>
      <c r="C36" s="97"/>
      <c r="D36" s="97"/>
      <c r="E36" s="127"/>
      <c r="G36" s="147" t="s">
        <v>203</v>
      </c>
      <c r="H36" s="197" t="s">
        <v>202</v>
      </c>
      <c r="I36" s="197"/>
      <c r="J36" s="88"/>
      <c r="K36" s="149">
        <v>60</v>
      </c>
      <c r="L36" s="128"/>
      <c r="M36" s="135">
        <f>O7</f>
        <v>0</v>
      </c>
      <c r="N36" s="89"/>
      <c r="O36" s="124">
        <f>IF(K36="","",K36*M36)</f>
        <v>0</v>
      </c>
      <c r="P36" s="88"/>
    </row>
    <row r="37" spans="1:16" s="91" customFormat="1" ht="15" customHeight="1" x14ac:dyDescent="0.2">
      <c r="A37" s="126"/>
      <c r="B37" s="126"/>
      <c r="C37" s="97"/>
      <c r="D37" s="97"/>
      <c r="E37" s="127"/>
      <c r="G37" s="147" t="s">
        <v>204</v>
      </c>
      <c r="H37" s="197" t="s">
        <v>202</v>
      </c>
      <c r="I37" s="197"/>
      <c r="J37" s="88"/>
      <c r="K37" s="149">
        <v>60</v>
      </c>
      <c r="L37" s="128"/>
      <c r="M37" s="135">
        <f>O7</f>
        <v>0</v>
      </c>
      <c r="N37" s="89"/>
      <c r="O37" s="124">
        <f>IF(K37="","",K37*M37)</f>
        <v>0</v>
      </c>
      <c r="P37" s="88"/>
    </row>
    <row r="38" spans="1:16" s="91" customFormat="1" ht="15" customHeight="1" x14ac:dyDescent="0.2">
      <c r="A38" s="126"/>
      <c r="B38" s="126"/>
      <c r="C38" s="97"/>
      <c r="D38" s="97"/>
      <c r="E38" s="127"/>
      <c r="G38" s="147" t="s">
        <v>205</v>
      </c>
      <c r="H38" s="197" t="s">
        <v>202</v>
      </c>
      <c r="I38" s="197"/>
      <c r="J38" s="88"/>
      <c r="K38" s="149">
        <v>60</v>
      </c>
      <c r="L38" s="128"/>
      <c r="M38" s="135">
        <f>O7</f>
        <v>0</v>
      </c>
      <c r="N38" s="89"/>
      <c r="O38" s="124">
        <f>IF(K38="","",K38*M38)</f>
        <v>0</v>
      </c>
      <c r="P38" s="88"/>
    </row>
    <row r="39" spans="1:16" s="91" customFormat="1" ht="15" customHeight="1" x14ac:dyDescent="0.2">
      <c r="A39" s="126"/>
      <c r="B39" s="126"/>
      <c r="C39" s="97"/>
      <c r="D39" s="97"/>
      <c r="E39" s="127"/>
      <c r="G39" s="147"/>
      <c r="H39" s="88"/>
      <c r="I39" s="88"/>
      <c r="J39" s="88"/>
      <c r="K39" s="133"/>
      <c r="L39" s="128"/>
      <c r="M39" s="150"/>
      <c r="N39" s="89"/>
      <c r="O39" s="133"/>
      <c r="P39" s="88"/>
    </row>
    <row r="40" spans="1:16" s="91" customFormat="1" ht="12" customHeight="1" x14ac:dyDescent="0.2">
      <c r="A40" s="126"/>
      <c r="B40" s="126"/>
      <c r="C40" s="97"/>
      <c r="D40" s="97"/>
      <c r="E40" s="127"/>
      <c r="G40" s="88" t="s">
        <v>206</v>
      </c>
      <c r="H40" s="141" t="s">
        <v>207</v>
      </c>
      <c r="I40" s="141"/>
      <c r="J40" s="88"/>
      <c r="K40" s="134"/>
      <c r="L40" s="128"/>
      <c r="M40" s="135"/>
      <c r="N40" s="89"/>
      <c r="O40" s="136"/>
      <c r="P40" s="88"/>
    </row>
    <row r="41" spans="1:16" s="91" customFormat="1" ht="12" customHeight="1" x14ac:dyDescent="0.2">
      <c r="A41" s="130">
        <v>20</v>
      </c>
      <c r="B41" s="126"/>
      <c r="C41" s="131">
        <v>50</v>
      </c>
      <c r="D41" s="97"/>
      <c r="E41" s="132">
        <f>+A41*C41</f>
        <v>1000</v>
      </c>
      <c r="G41" s="88" t="s">
        <v>208</v>
      </c>
      <c r="H41" s="144" t="s">
        <v>209</v>
      </c>
      <c r="I41" s="144"/>
      <c r="J41" s="88"/>
      <c r="K41" s="145">
        <v>15</v>
      </c>
      <c r="L41" s="128"/>
      <c r="M41" s="135">
        <f>O8</f>
        <v>0</v>
      </c>
      <c r="N41" s="89"/>
      <c r="O41" s="124">
        <f>IF(M41="","",K41*M41)</f>
        <v>0</v>
      </c>
      <c r="P41" s="88"/>
    </row>
    <row r="42" spans="1:16" s="91" customFormat="1" ht="15" customHeight="1" x14ac:dyDescent="0.2">
      <c r="A42" s="130">
        <v>5</v>
      </c>
      <c r="B42" s="126"/>
      <c r="C42" s="131">
        <v>5</v>
      </c>
      <c r="D42" s="97"/>
      <c r="E42" s="132">
        <f>+A42*C42</f>
        <v>25</v>
      </c>
      <c r="G42" s="88" t="s">
        <v>210</v>
      </c>
      <c r="H42" s="88"/>
      <c r="I42" s="88"/>
      <c r="J42" s="88"/>
      <c r="K42" s="151"/>
      <c r="L42" s="128"/>
      <c r="M42" s="152"/>
      <c r="N42" s="89"/>
      <c r="O42" s="134"/>
      <c r="P42" s="88"/>
    </row>
    <row r="43" spans="1:16" s="91" customFormat="1" ht="15" customHeight="1" x14ac:dyDescent="0.2">
      <c r="A43" s="126"/>
      <c r="B43" s="126"/>
      <c r="C43" s="97"/>
      <c r="D43" s="97"/>
      <c r="E43" s="127"/>
      <c r="G43" s="88"/>
      <c r="H43" s="144"/>
      <c r="I43" s="144"/>
      <c r="J43" s="88"/>
      <c r="K43" s="146"/>
      <c r="L43" s="128"/>
      <c r="M43" s="153"/>
      <c r="N43" s="89"/>
      <c r="O43" s="146"/>
      <c r="P43" s="88"/>
    </row>
    <row r="44" spans="1:16" s="91" customFormat="1" ht="15" customHeight="1" x14ac:dyDescent="0.2">
      <c r="A44" s="130">
        <v>1</v>
      </c>
      <c r="B44" s="126" t="s">
        <v>211</v>
      </c>
      <c r="C44" s="131">
        <v>50</v>
      </c>
      <c r="D44" s="97" t="s">
        <v>212</v>
      </c>
      <c r="E44" s="127">
        <f>+A44*C44</f>
        <v>50</v>
      </c>
      <c r="G44" s="88" t="s">
        <v>213</v>
      </c>
      <c r="H44" s="144" t="s">
        <v>214</v>
      </c>
      <c r="I44" s="144"/>
      <c r="J44" s="88"/>
      <c r="K44" s="145">
        <v>5</v>
      </c>
      <c r="L44" s="128"/>
      <c r="M44" s="135">
        <f>O7</f>
        <v>0</v>
      </c>
      <c r="N44" s="89"/>
      <c r="O44" s="124">
        <f>IF(K44="","",K44*M44)</f>
        <v>0</v>
      </c>
      <c r="P44" s="88"/>
    </row>
    <row r="45" spans="1:16" s="91" customFormat="1" ht="15" customHeight="1" x14ac:dyDescent="0.2">
      <c r="A45" s="130">
        <v>0.5</v>
      </c>
      <c r="B45" s="126" t="s">
        <v>211</v>
      </c>
      <c r="C45" s="131">
        <v>50</v>
      </c>
      <c r="D45" s="97" t="s">
        <v>212</v>
      </c>
      <c r="E45" s="127">
        <f>+A45*C45</f>
        <v>25</v>
      </c>
      <c r="G45" s="88" t="s">
        <v>215</v>
      </c>
      <c r="H45" s="144" t="s">
        <v>216</v>
      </c>
      <c r="I45" s="144"/>
      <c r="J45" s="88"/>
      <c r="K45" s="145">
        <v>3</v>
      </c>
      <c r="L45" s="128"/>
      <c r="M45" s="135">
        <f>-O7</f>
        <v>0</v>
      </c>
      <c r="N45" s="89"/>
      <c r="O45" s="124">
        <f>IF(K45="","",K45*M45)</f>
        <v>0</v>
      </c>
      <c r="P45" s="88"/>
    </row>
    <row r="46" spans="1:16" s="91" customFormat="1" ht="12" customHeight="1" x14ac:dyDescent="0.2">
      <c r="A46" s="126"/>
      <c r="B46" s="126"/>
      <c r="C46" s="97"/>
      <c r="D46" s="97"/>
      <c r="E46" s="127"/>
      <c r="G46" s="88"/>
      <c r="H46" s="88"/>
      <c r="I46" s="88"/>
      <c r="J46" s="88"/>
      <c r="K46" s="128"/>
      <c r="L46" s="128"/>
      <c r="M46" s="129"/>
      <c r="N46" s="89"/>
      <c r="O46" s="140"/>
      <c r="P46" s="88"/>
    </row>
    <row r="47" spans="1:16" s="91" customFormat="1" ht="12" customHeight="1" thickBot="1" x14ac:dyDescent="0.25">
      <c r="A47" s="116"/>
      <c r="B47" s="116"/>
      <c r="C47" s="96"/>
      <c r="D47" s="96"/>
      <c r="E47" s="154">
        <f>SUM(E15:E45)</f>
        <v>5490</v>
      </c>
      <c r="F47" s="155"/>
      <c r="G47" s="119" t="s">
        <v>217</v>
      </c>
      <c r="H47" s="119"/>
      <c r="I47" s="119"/>
      <c r="J47" s="119"/>
      <c r="K47" s="118"/>
      <c r="L47" s="118"/>
      <c r="M47" s="156"/>
      <c r="N47" s="90"/>
      <c r="O47" s="124">
        <f>SUM(O15:O45)</f>
        <v>100</v>
      </c>
      <c r="P47" s="88"/>
    </row>
    <row r="48" spans="1:16" s="91" customFormat="1" ht="12" customHeight="1" x14ac:dyDescent="0.2">
      <c r="A48" s="126"/>
      <c r="B48" s="126"/>
      <c r="C48" s="97"/>
      <c r="D48" s="97"/>
      <c r="E48" s="127"/>
      <c r="G48" s="88"/>
      <c r="H48" s="88"/>
      <c r="I48" s="88"/>
      <c r="J48" s="88"/>
      <c r="K48" s="128"/>
      <c r="L48" s="128"/>
      <c r="M48" s="129"/>
      <c r="N48" s="89"/>
      <c r="O48" s="142"/>
      <c r="P48" s="88"/>
    </row>
    <row r="49" spans="1:16" s="91" customFormat="1" ht="12" customHeight="1" x14ac:dyDescent="0.2">
      <c r="A49" s="126"/>
      <c r="B49" s="126"/>
      <c r="C49" s="97"/>
      <c r="D49" s="97"/>
      <c r="E49" s="127"/>
      <c r="G49" s="119" t="s">
        <v>218</v>
      </c>
      <c r="H49" s="88"/>
      <c r="I49" s="88"/>
      <c r="J49" s="88"/>
      <c r="K49" s="134"/>
      <c r="L49" s="128"/>
      <c r="M49" s="135"/>
      <c r="N49" s="89"/>
      <c r="O49" s="136"/>
      <c r="P49" s="88"/>
    </row>
    <row r="50" spans="1:16" s="91" customFormat="1" ht="12" customHeight="1" x14ac:dyDescent="0.2">
      <c r="A50" s="130">
        <f>4*10</f>
        <v>40</v>
      </c>
      <c r="B50" s="126"/>
      <c r="C50" s="131">
        <v>50</v>
      </c>
      <c r="D50" s="97"/>
      <c r="E50" s="132">
        <f>+A50*C50</f>
        <v>2000</v>
      </c>
      <c r="G50" s="88" t="s">
        <v>219</v>
      </c>
      <c r="H50" s="88"/>
      <c r="I50" s="88"/>
      <c r="J50" s="88"/>
      <c r="K50" s="145">
        <v>128</v>
      </c>
      <c r="L50" s="128"/>
      <c r="M50" s="152">
        <f>O7+O8</f>
        <v>0</v>
      </c>
      <c r="N50" s="89"/>
      <c r="O50" s="124" t="str">
        <f>IF(K50*M50&gt;0,K50*M50,"")</f>
        <v/>
      </c>
      <c r="P50" s="88"/>
    </row>
    <row r="51" spans="1:16" s="91" customFormat="1" ht="12" customHeight="1" thickBot="1" x14ac:dyDescent="0.25">
      <c r="A51" s="130">
        <v>500</v>
      </c>
      <c r="B51" s="126"/>
      <c r="C51" s="131">
        <v>1</v>
      </c>
      <c r="D51" s="97"/>
      <c r="E51" s="132">
        <f>+A51*C51</f>
        <v>500</v>
      </c>
      <c r="G51" s="88" t="s">
        <v>220</v>
      </c>
      <c r="H51" s="88"/>
      <c r="I51" s="88"/>
      <c r="J51" s="88"/>
      <c r="K51" s="139"/>
      <c r="L51" s="128"/>
      <c r="M51" s="139"/>
      <c r="N51" s="89"/>
      <c r="O51" s="124">
        <f>K51</f>
        <v>0</v>
      </c>
      <c r="P51" s="88"/>
    </row>
    <row r="52" spans="1:16" s="91" customFormat="1" ht="12" customHeight="1" thickBot="1" x14ac:dyDescent="0.25">
      <c r="A52" s="126"/>
      <c r="B52" s="126"/>
      <c r="C52" s="97"/>
      <c r="D52" s="97"/>
      <c r="E52" s="157">
        <f>+E50+E51</f>
        <v>2500</v>
      </c>
      <c r="G52" s="119" t="s">
        <v>221</v>
      </c>
      <c r="H52" s="88"/>
      <c r="I52" s="88"/>
      <c r="J52" s="88"/>
      <c r="K52" s="133"/>
      <c r="L52" s="128"/>
      <c r="M52" s="129"/>
      <c r="N52" s="89"/>
      <c r="O52" s="124">
        <f>SUM(O50:O51)</f>
        <v>0</v>
      </c>
      <c r="P52" s="88"/>
    </row>
    <row r="53" spans="1:16" s="91" customFormat="1" ht="12" customHeight="1" x14ac:dyDescent="0.2">
      <c r="A53" s="126"/>
      <c r="B53" s="126"/>
      <c r="C53" s="97"/>
      <c r="D53" s="97"/>
      <c r="E53" s="97"/>
      <c r="G53" s="88"/>
      <c r="H53" s="88"/>
      <c r="I53" s="88"/>
      <c r="J53" s="88"/>
      <c r="K53" s="134"/>
      <c r="L53" s="128"/>
      <c r="M53" s="158"/>
      <c r="N53" s="89"/>
      <c r="O53" s="159"/>
      <c r="P53" s="88"/>
    </row>
    <row r="54" spans="1:16" s="91" customFormat="1" ht="12" customHeight="1" thickBot="1" x14ac:dyDescent="0.25">
      <c r="A54" s="101"/>
      <c r="B54" s="101"/>
      <c r="C54" s="102"/>
      <c r="D54" s="102"/>
      <c r="E54" s="154">
        <f>+E47-E52</f>
        <v>2990</v>
      </c>
      <c r="F54" s="104"/>
      <c r="G54" s="105" t="s">
        <v>222</v>
      </c>
      <c r="H54" s="107"/>
      <c r="I54" s="107"/>
      <c r="J54" s="107" t="s">
        <v>223</v>
      </c>
      <c r="K54" s="160">
        <f>O47</f>
        <v>100</v>
      </c>
      <c r="L54" s="161" t="s">
        <v>224</v>
      </c>
      <c r="M54" s="160">
        <f>O52</f>
        <v>0</v>
      </c>
      <c r="N54" s="162"/>
      <c r="O54" s="163">
        <f>SUM(K54-M54)</f>
        <v>100</v>
      </c>
      <c r="P54" s="88"/>
    </row>
    <row r="55" spans="1:16" s="91" customFormat="1" ht="12" customHeight="1" thickTop="1" x14ac:dyDescent="0.2">
      <c r="A55" s="126"/>
      <c r="B55" s="126"/>
      <c r="C55" s="97"/>
      <c r="D55" s="97"/>
      <c r="E55" s="127"/>
      <c r="G55" s="119"/>
      <c r="H55" s="88"/>
      <c r="I55" s="88"/>
      <c r="J55" s="88"/>
      <c r="K55" s="128"/>
      <c r="L55" s="128"/>
      <c r="M55" s="89"/>
      <c r="N55" s="89"/>
      <c r="O55" s="142"/>
      <c r="P55" s="88"/>
    </row>
    <row r="56" spans="1:16" ht="18" customHeight="1" x14ac:dyDescent="0.2">
      <c r="A56" s="164">
        <f>+E54/0.35</f>
        <v>8542.8571428571431</v>
      </c>
      <c r="B56" s="165" t="s">
        <v>211</v>
      </c>
      <c r="C56" s="166">
        <v>0.35</v>
      </c>
      <c r="D56" s="167" t="s">
        <v>212</v>
      </c>
      <c r="E56" s="164">
        <f>+E54</f>
        <v>2990</v>
      </c>
      <c r="G56" s="168" t="s">
        <v>225</v>
      </c>
      <c r="H56" s="77"/>
      <c r="I56" s="77"/>
      <c r="J56" s="77"/>
      <c r="K56" s="169" t="e">
        <f>O54/M56</f>
        <v>#DIV/0!</v>
      </c>
      <c r="L56" s="142"/>
      <c r="M56" s="170"/>
      <c r="N56" s="78"/>
      <c r="O56" s="169" t="e">
        <f>PRODUCT(K56,M56)</f>
        <v>#DIV/0!</v>
      </c>
      <c r="P56" s="77"/>
    </row>
    <row r="57" spans="1:16" s="91" customFormat="1" ht="12" customHeight="1" x14ac:dyDescent="0.2">
      <c r="A57" s="171" t="s">
        <v>226</v>
      </c>
      <c r="B57" s="97"/>
      <c r="C57" s="172" t="s">
        <v>227</v>
      </c>
      <c r="D57" s="97"/>
      <c r="E57" s="80" t="s">
        <v>228</v>
      </c>
      <c r="G57" s="173" t="s">
        <v>229</v>
      </c>
      <c r="H57" s="88"/>
      <c r="I57" s="88"/>
      <c r="J57" s="88"/>
      <c r="K57" s="174" t="s">
        <v>228</v>
      </c>
      <c r="L57" s="175" t="s">
        <v>230</v>
      </c>
      <c r="M57" s="174" t="s">
        <v>227</v>
      </c>
      <c r="N57" s="174" t="s">
        <v>212</v>
      </c>
      <c r="O57" s="176" t="s">
        <v>231</v>
      </c>
      <c r="P57" s="88"/>
    </row>
    <row r="58" spans="1:16" s="91" customFormat="1" ht="12" customHeight="1" x14ac:dyDescent="0.2">
      <c r="A58" s="198" t="s">
        <v>232</v>
      </c>
      <c r="B58" s="198"/>
      <c r="C58" s="198"/>
      <c r="D58" s="198"/>
      <c r="E58" s="198"/>
      <c r="G58" s="88"/>
      <c r="H58" s="88"/>
      <c r="I58" s="88"/>
      <c r="J58" s="88"/>
      <c r="K58" s="89"/>
      <c r="L58" s="89"/>
      <c r="M58" s="89"/>
      <c r="N58" s="89"/>
      <c r="O58" s="177"/>
      <c r="P58" s="88"/>
    </row>
    <row r="59" spans="1:16" s="91" customFormat="1" ht="12" customHeight="1" thickBot="1" x14ac:dyDescent="0.25">
      <c r="A59" s="178"/>
      <c r="B59" s="97"/>
      <c r="C59" s="86"/>
      <c r="D59" s="97"/>
      <c r="E59" s="86"/>
      <c r="G59" s="88"/>
      <c r="H59" s="88"/>
      <c r="I59" s="88"/>
      <c r="J59" s="88"/>
      <c r="K59" s="89"/>
      <c r="L59" s="89"/>
      <c r="M59" s="89"/>
      <c r="N59" s="89"/>
      <c r="O59" s="177"/>
      <c r="P59" s="88"/>
    </row>
    <row r="60" spans="1:16" s="91" customFormat="1" ht="12" customHeight="1" thickBot="1" x14ac:dyDescent="0.25">
      <c r="A60" s="132">
        <f>A56</f>
        <v>8542.8571428571431</v>
      </c>
      <c r="B60" s="127" t="s">
        <v>230</v>
      </c>
      <c r="C60" s="179" t="s">
        <v>233</v>
      </c>
      <c r="D60" s="97" t="s">
        <v>212</v>
      </c>
      <c r="E60" s="180">
        <v>921.42</v>
      </c>
      <c r="G60" s="119" t="s">
        <v>234</v>
      </c>
      <c r="H60" s="88"/>
      <c r="I60" s="88"/>
      <c r="J60" s="88"/>
      <c r="K60" s="124" t="e">
        <f>K56</f>
        <v>#DIV/0!</v>
      </c>
      <c r="L60" s="142" t="s">
        <v>230</v>
      </c>
      <c r="M60" s="125">
        <f>O8</f>
        <v>0</v>
      </c>
      <c r="N60" s="89" t="s">
        <v>212</v>
      </c>
      <c r="O60" s="181" t="e">
        <f>K60/M60</f>
        <v>#DIV/0!</v>
      </c>
      <c r="P60" s="88"/>
    </row>
    <row r="61" spans="1:16" s="91" customFormat="1" ht="12" customHeight="1" x14ac:dyDescent="0.2">
      <c r="A61" s="127"/>
      <c r="B61" s="127"/>
      <c r="C61" s="97"/>
      <c r="D61" s="97"/>
      <c r="E61" s="127"/>
      <c r="G61" s="119"/>
      <c r="H61" s="88"/>
      <c r="I61" s="88"/>
      <c r="J61" s="88"/>
      <c r="K61" s="182" t="s">
        <v>231</v>
      </c>
      <c r="L61" s="175" t="s">
        <v>230</v>
      </c>
      <c r="M61" s="183" t="s">
        <v>235</v>
      </c>
      <c r="N61" s="174" t="s">
        <v>212</v>
      </c>
      <c r="O61" s="194" t="s">
        <v>236</v>
      </c>
      <c r="P61" s="88"/>
    </row>
    <row r="62" spans="1:16" s="91" customFormat="1" ht="12" customHeight="1" x14ac:dyDescent="0.2">
      <c r="A62" s="127"/>
      <c r="B62" s="127"/>
      <c r="C62" s="97"/>
      <c r="D62" s="97"/>
      <c r="E62" s="127"/>
      <c r="G62" s="119"/>
      <c r="H62" s="88"/>
      <c r="I62" s="88"/>
      <c r="J62" s="88"/>
      <c r="K62" s="182"/>
      <c r="L62" s="175"/>
      <c r="M62" s="183"/>
      <c r="N62" s="174"/>
      <c r="O62" s="195"/>
      <c r="P62" s="88"/>
    </row>
    <row r="63" spans="1:16" s="91" customFormat="1" ht="12" customHeight="1" thickBot="1" x14ac:dyDescent="0.25">
      <c r="A63" s="101"/>
      <c r="B63" s="101"/>
      <c r="C63" s="102"/>
      <c r="D63" s="102"/>
      <c r="E63" s="103"/>
      <c r="F63" s="104"/>
      <c r="G63" s="105"/>
      <c r="H63" s="107"/>
      <c r="I63" s="107"/>
      <c r="J63" s="107"/>
      <c r="K63" s="108"/>
      <c r="L63" s="108"/>
      <c r="M63" s="106"/>
      <c r="N63" s="106"/>
      <c r="O63" s="109"/>
      <c r="P63" s="88"/>
    </row>
    <row r="64" spans="1:16" s="91" customFormat="1" ht="12" customHeight="1" thickTop="1" x14ac:dyDescent="0.2">
      <c r="A64" s="184"/>
      <c r="B64" s="184"/>
      <c r="C64" s="148"/>
      <c r="D64" s="148"/>
      <c r="E64" s="185"/>
      <c r="G64" s="155"/>
      <c r="K64" s="184"/>
      <c r="L64" s="184"/>
      <c r="M64" s="148"/>
      <c r="N64" s="148"/>
      <c r="O64" s="185"/>
      <c r="P64" s="88"/>
    </row>
  </sheetData>
  <mergeCells count="19">
    <mergeCell ref="H6:I6"/>
    <mergeCell ref="G1:I1"/>
    <mergeCell ref="H2:I2"/>
    <mergeCell ref="H3:I3"/>
    <mergeCell ref="H4:I4"/>
    <mergeCell ref="H5:I5"/>
    <mergeCell ref="A58:E58"/>
    <mergeCell ref="H7:I7"/>
    <mergeCell ref="H10:I10"/>
    <mergeCell ref="H29:I29"/>
    <mergeCell ref="H30:I30"/>
    <mergeCell ref="H31:I31"/>
    <mergeCell ref="H32:I32"/>
    <mergeCell ref="O61:O62"/>
    <mergeCell ref="H34:I34"/>
    <mergeCell ref="H35:I35"/>
    <mergeCell ref="H36:I36"/>
    <mergeCell ref="H37:I37"/>
    <mergeCell ref="H38:I38"/>
  </mergeCells>
  <pageMargins left="0.7" right="0.7" top="0.75" bottom="0.75" header="0.3" footer="0.3"/>
  <pageSetup scale="81"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3"/>
  <sheetViews>
    <sheetView zoomScaleNormal="100" workbookViewId="0">
      <selection activeCell="A14" sqref="A1:A14"/>
    </sheetView>
  </sheetViews>
  <sheetFormatPr defaultRowHeight="12.75" x14ac:dyDescent="0.2"/>
  <cols>
    <col min="1" max="1" width="68.85546875" customWidth="1"/>
  </cols>
  <sheetData>
    <row r="3" spans="1:9" ht="26.25" x14ac:dyDescent="0.4">
      <c r="A3" s="22" t="s">
        <v>103</v>
      </c>
    </row>
    <row r="5" spans="1:9" ht="63.75" x14ac:dyDescent="0.2">
      <c r="A5" s="188" t="s">
        <v>238</v>
      </c>
    </row>
    <row r="7" spans="1:9" ht="25.5" x14ac:dyDescent="0.2">
      <c r="A7" s="189" t="s">
        <v>239</v>
      </c>
    </row>
    <row r="9" spans="1:9" ht="25.5" x14ac:dyDescent="0.2">
      <c r="A9" s="23" t="s">
        <v>104</v>
      </c>
    </row>
    <row r="11" spans="1:9" x14ac:dyDescent="0.2">
      <c r="A11" s="37" t="s">
        <v>237</v>
      </c>
    </row>
    <row r="12" spans="1:9" x14ac:dyDescent="0.2">
      <c r="I12" s="37"/>
    </row>
    <row r="13" spans="1:9" x14ac:dyDescent="0.2">
      <c r="A13" s="21" t="s">
        <v>105</v>
      </c>
    </row>
  </sheetData>
  <phoneticPr fontId="12" type="noConversion"/>
  <pageMargins left="0.7" right="0.7" top="0.75" bottom="0.75" header="0.3" footer="0.3"/>
  <pageSetup orientation="portrait" r:id="rId1"/>
  <headerFooter>
    <oddHeader>&amp;LW. D. Boyce Council&amp;CCommunication Plan&amp;RBoy Scouts of America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zoomScaleNormal="100" workbookViewId="0">
      <selection activeCell="A11" sqref="A1:A11"/>
    </sheetView>
  </sheetViews>
  <sheetFormatPr defaultColWidth="12.42578125" defaultRowHeight="20.25" x14ac:dyDescent="0.3"/>
  <cols>
    <col min="1" max="1" width="87.28515625" style="6" customWidth="1"/>
    <col min="2" max="16384" width="12.42578125" style="6"/>
  </cols>
  <sheetData>
    <row r="1" spans="1:1" ht="60.75" x14ac:dyDescent="0.3">
      <c r="A1" s="64" t="s">
        <v>106</v>
      </c>
    </row>
    <row r="3" spans="1:1" ht="40.5" x14ac:dyDescent="0.3">
      <c r="A3" s="190" t="s">
        <v>244</v>
      </c>
    </row>
    <row r="5" spans="1:1" x14ac:dyDescent="0.3">
      <c r="A5" s="65" t="s">
        <v>107</v>
      </c>
    </row>
    <row r="6" spans="1:1" x14ac:dyDescent="0.3">
      <c r="A6" s="66" t="s">
        <v>108</v>
      </c>
    </row>
    <row r="7" spans="1:1" x14ac:dyDescent="0.3">
      <c r="A7" s="66" t="s">
        <v>109</v>
      </c>
    </row>
    <row r="8" spans="1:1" x14ac:dyDescent="0.3">
      <c r="A8" s="66" t="s">
        <v>110</v>
      </c>
    </row>
    <row r="9" spans="1:1" ht="81" x14ac:dyDescent="0.3">
      <c r="A9" s="67" t="s">
        <v>245</v>
      </c>
    </row>
    <row r="10" spans="1:1" x14ac:dyDescent="0.3">
      <c r="A10" s="64"/>
    </row>
    <row r="11" spans="1:1" ht="56.25" x14ac:dyDescent="0.3">
      <c r="A11" s="36" t="s">
        <v>240</v>
      </c>
    </row>
    <row r="12" spans="1:1" x14ac:dyDescent="0.3">
      <c r="A12" s="31"/>
    </row>
    <row r="13" spans="1:1" x14ac:dyDescent="0.3">
      <c r="A13" s="36"/>
    </row>
  </sheetData>
  <phoneticPr fontId="0" type="noConversion"/>
  <pageMargins left="0.75" right="0.75" top="1" bottom="1" header="0.5" footer="0.5"/>
  <pageSetup orientation="portrait" r:id="rId1"/>
  <headerFooter alignWithMargins="0">
    <oddHeader>&amp;LW. D. Boyce Council&amp;CWrap Up&amp;RBoy Scouts of America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82B7C1081BF944901F337A49CB001B" ma:contentTypeVersion="16" ma:contentTypeDescription="Create a new document." ma:contentTypeScope="" ma:versionID="79d832c9a26761b8199101b7145449dc">
  <xsd:schema xmlns:xsd="http://www.w3.org/2001/XMLSchema" xmlns:xs="http://www.w3.org/2001/XMLSchema" xmlns:p="http://schemas.microsoft.com/office/2006/metadata/properties" xmlns:ns2="ac193237-338e-4fc7-a5f7-5ce8a1c87dd8" xmlns:ns3="bc937531-2572-4a58-a650-0daba5ce03a8" targetNamespace="http://schemas.microsoft.com/office/2006/metadata/properties" ma:root="true" ma:fieldsID="a17485255e3a201d687759a9f87a3960" ns2:_="" ns3:_="">
    <xsd:import namespace="ac193237-338e-4fc7-a5f7-5ce8a1c87dd8"/>
    <xsd:import namespace="bc937531-2572-4a58-a650-0daba5ce03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93237-338e-4fc7-a5f7-5ce8a1c87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9308d4-bde5-4dca-adcb-0162404f8635"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937531-2572-4a58-a650-0daba5ce03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f11d67-eaa5-4bd6-afdd-4e64f70ec7ac}" ma:internalName="TaxCatchAll" ma:showField="CatchAllData" ma:web="bc937531-2572-4a58-a650-0daba5ce03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193237-338e-4fc7-a5f7-5ce8a1c87dd8">
      <Terms xmlns="http://schemas.microsoft.com/office/infopath/2007/PartnerControls"/>
    </lcf76f155ced4ddcb4097134ff3c332f>
    <TaxCatchAll xmlns="bc937531-2572-4a58-a650-0daba5ce03a8" xsi:nil="true"/>
  </documentManagement>
</p:properties>
</file>

<file path=customXml/itemProps1.xml><?xml version="1.0" encoding="utf-8"?>
<ds:datastoreItem xmlns:ds="http://schemas.openxmlformats.org/officeDocument/2006/customXml" ds:itemID="{15777C1A-9884-42B8-982A-ED37DFE9B8D3}"/>
</file>

<file path=customXml/itemProps2.xml><?xml version="1.0" encoding="utf-8"?>
<ds:datastoreItem xmlns:ds="http://schemas.openxmlformats.org/officeDocument/2006/customXml" ds:itemID="{67EB435D-DFEF-4D62-BD8B-832CB3CFF746}"/>
</file>

<file path=customXml/itemProps3.xml><?xml version="1.0" encoding="utf-8"?>
<ds:datastoreItem xmlns:ds="http://schemas.openxmlformats.org/officeDocument/2006/customXml" ds:itemID="{B1153D56-F564-4A75-B924-33C4F101AA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1. Brainstorming</vt:lpstr>
      <vt:lpstr>2. Calendar</vt:lpstr>
      <vt:lpstr>3. Leadership Development</vt:lpstr>
      <vt:lpstr>4. Recruiting</vt:lpstr>
      <vt:lpstr>5. Budgets</vt:lpstr>
      <vt:lpstr>6. Communication Plan</vt:lpstr>
      <vt:lpstr>7. Evaluation</vt:lpstr>
      <vt:lpstr>'1. Brainstorming'!Print_Area</vt:lpstr>
      <vt:lpstr>'2. Calendar'!Print_Area</vt:lpstr>
      <vt:lpstr>'3. Leadership Development'!Print_Area</vt:lpstr>
      <vt:lpstr>'4. Recruiting'!Print_Area</vt:lpstr>
      <vt:lpstr>'5. Budgets'!Print_Area</vt:lpstr>
      <vt:lpstr>'6. Communication Plan'!Print_Area</vt:lpstr>
      <vt:lpstr>'7. Evaluation'!Print_Area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Keys</dc:creator>
  <cp:keywords/>
  <dc:description/>
  <cp:lastModifiedBy>Michael Heger</cp:lastModifiedBy>
  <cp:revision/>
  <cp:lastPrinted>2026-04-02T17:49:32Z</cp:lastPrinted>
  <dcterms:created xsi:type="dcterms:W3CDTF">2004-01-18T16:32:20Z</dcterms:created>
  <dcterms:modified xsi:type="dcterms:W3CDTF">2026-04-02T17:57:15Z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ssigned To">
    <vt:lpwstr>opad</vt:lpwstr>
  </property>
  <property fmtid="{D5CDD505-2E9C-101B-9397-08002B2CF9AE}" pid="3" name="Approval Level">
    <vt:lpwstr>050715r</vt:lpwstr>
  </property>
  <property fmtid="{D5CDD505-2E9C-101B-9397-08002B2CF9AE}" pid="4" name="ContentTypeId">
    <vt:lpwstr>0x010100C382B7C1081BF944901F337A49CB001B</vt:lpwstr>
  </property>
</Properties>
</file>